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https://theuniversityofliverpool-my.sharepoint.com/personal/sangye_liverpool_ac_uk/Documents/1 MICP Research-/0-RFC-2019/0-Revision/Data Repository/"/>
    </mc:Choice>
  </mc:AlternateContent>
  <xr:revisionPtr revIDLastSave="0" documentId="8_{DBA3D037-08F7-48A4-B839-94F830A4CAEF}" xr6:coauthVersionLast="47" xr6:coauthVersionMax="47" xr10:uidLastSave="{00000000-0000-0000-0000-000000000000}"/>
  <bookViews>
    <workbookView xWindow="840" yWindow="-108" windowWidth="22308" windowHeight="13176" xr2:uid="{00000000-000D-0000-FFFF-FFFF00000000}"/>
  </bookViews>
  <sheets>
    <sheet name="CaCO3 distribution" sheetId="2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8" i="2" l="1"/>
  <c r="E67" i="2"/>
  <c r="E66" i="2"/>
  <c r="E65" i="2"/>
  <c r="E64" i="2"/>
  <c r="E63" i="2"/>
  <c r="E62" i="2"/>
  <c r="E61" i="2"/>
  <c r="E60" i="2"/>
  <c r="E59" i="2"/>
  <c r="E58" i="2"/>
  <c r="E57" i="2"/>
  <c r="E56" i="2"/>
  <c r="E55" i="2"/>
  <c r="E54" i="2"/>
  <c r="E51" i="2"/>
  <c r="E50" i="2"/>
  <c r="E49" i="2"/>
  <c r="E48" i="2"/>
  <c r="E47" i="2"/>
  <c r="E46" i="2"/>
  <c r="E44" i="2"/>
  <c r="E43" i="2"/>
  <c r="E42" i="2"/>
  <c r="E41" i="2"/>
  <c r="E40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F9" i="2" s="1"/>
  <c r="E8" i="2"/>
  <c r="E7" i="2"/>
  <c r="E6" i="2"/>
  <c r="E5" i="2"/>
  <c r="L4" i="2"/>
  <c r="H15" i="2" s="1"/>
  <c r="E4" i="2"/>
  <c r="E3" i="2"/>
  <c r="E2" i="2"/>
  <c r="I3" i="2" l="1"/>
  <c r="F5" i="2"/>
  <c r="H10" i="2"/>
  <c r="J10" i="2" s="1"/>
  <c r="F20" i="2"/>
  <c r="F25" i="2"/>
  <c r="F34" i="2"/>
  <c r="F48" i="2"/>
  <c r="F56" i="2"/>
  <c r="F62" i="2"/>
  <c r="F2" i="2"/>
  <c r="F13" i="2"/>
  <c r="F14" i="2"/>
  <c r="F18" i="2"/>
  <c r="F22" i="2"/>
  <c r="F28" i="2"/>
  <c r="F31" i="2"/>
  <c r="F33" i="2"/>
  <c r="F37" i="2"/>
  <c r="F42" i="2"/>
  <c r="F47" i="2"/>
  <c r="F65" i="2"/>
  <c r="F67" i="2"/>
  <c r="H67" i="2"/>
  <c r="J67" i="2" s="1"/>
  <c r="H65" i="2"/>
  <c r="F63" i="2"/>
  <c r="I62" i="2"/>
  <c r="I60" i="2"/>
  <c r="I58" i="2"/>
  <c r="I56" i="2"/>
  <c r="I54" i="2"/>
  <c r="H51" i="2"/>
  <c r="I48" i="2"/>
  <c r="H47" i="2"/>
  <c r="I43" i="2"/>
  <c r="H42" i="2"/>
  <c r="J42" i="2" s="1"/>
  <c r="H37" i="2"/>
  <c r="I36" i="2"/>
  <c r="I34" i="2"/>
  <c r="H33" i="2"/>
  <c r="J33" i="2" s="1"/>
  <c r="H31" i="2"/>
  <c r="H28" i="2"/>
  <c r="I27" i="2"/>
  <c r="I25" i="2"/>
  <c r="H22" i="2"/>
  <c r="H20" i="2"/>
  <c r="I18" i="2"/>
  <c r="F17" i="2"/>
  <c r="I16" i="2"/>
  <c r="F15" i="2"/>
  <c r="H13" i="2"/>
  <c r="I11" i="2"/>
  <c r="F10" i="2"/>
  <c r="I9" i="2"/>
  <c r="F8" i="2"/>
  <c r="H6" i="2"/>
  <c r="H3" i="2"/>
  <c r="J3" i="2" s="1"/>
  <c r="I2" i="2"/>
  <c r="I67" i="2"/>
  <c r="F66" i="2"/>
  <c r="F64" i="2"/>
  <c r="H61" i="2"/>
  <c r="H55" i="2"/>
  <c r="F49" i="2"/>
  <c r="I47" i="2"/>
  <c r="H46" i="2"/>
  <c r="F44" i="2"/>
  <c r="F40" i="2"/>
  <c r="I37" i="2"/>
  <c r="I33" i="2"/>
  <c r="F32" i="2"/>
  <c r="I31" i="2"/>
  <c r="H26" i="2"/>
  <c r="I22" i="2"/>
  <c r="I68" i="2"/>
  <c r="I66" i="2"/>
  <c r="I64" i="2"/>
  <c r="H62" i="2"/>
  <c r="H60" i="2"/>
  <c r="H58" i="2"/>
  <c r="H56" i="2"/>
  <c r="J56" i="2" s="1"/>
  <c r="H54" i="2"/>
  <c r="J54" i="2" s="1"/>
  <c r="F51" i="2"/>
  <c r="I49" i="2"/>
  <c r="H48" i="2"/>
  <c r="J48" i="2" s="1"/>
  <c r="I44" i="2"/>
  <c r="H43" i="2"/>
  <c r="J43" i="2" s="1"/>
  <c r="I40" i="2"/>
  <c r="H36" i="2"/>
  <c r="J36" i="2" s="1"/>
  <c r="I35" i="2"/>
  <c r="H34" i="2"/>
  <c r="J34" i="2" s="1"/>
  <c r="I32" i="2"/>
  <c r="I29" i="2"/>
  <c r="H27" i="2"/>
  <c r="J27" i="2" s="1"/>
  <c r="H25" i="2"/>
  <c r="I23" i="2"/>
  <c r="I21" i="2"/>
  <c r="I19" i="2"/>
  <c r="H18" i="2"/>
  <c r="J18" i="2" s="1"/>
  <c r="H16" i="2"/>
  <c r="I14" i="2"/>
  <c r="I12" i="2"/>
  <c r="H11" i="2"/>
  <c r="H9" i="2"/>
  <c r="J9" i="2" s="1"/>
  <c r="I7" i="2"/>
  <c r="I5" i="2"/>
  <c r="I4" i="2"/>
  <c r="H2" i="2"/>
  <c r="J2" i="2" s="1"/>
  <c r="I65" i="2"/>
  <c r="H63" i="2"/>
  <c r="H59" i="2"/>
  <c r="H57" i="2"/>
  <c r="I51" i="2"/>
  <c r="H50" i="2"/>
  <c r="I42" i="2"/>
  <c r="H41" i="2"/>
  <c r="J41" i="2" s="1"/>
  <c r="H30" i="2"/>
  <c r="F29" i="2"/>
  <c r="I28" i="2"/>
  <c r="H24" i="2"/>
  <c r="J24" i="2" s="1"/>
  <c r="F23" i="2"/>
  <c r="H68" i="2"/>
  <c r="J68" i="2" s="1"/>
  <c r="H66" i="2"/>
  <c r="H64" i="2"/>
  <c r="I63" i="2"/>
  <c r="I61" i="2"/>
  <c r="I59" i="2"/>
  <c r="I57" i="2"/>
  <c r="I55" i="2"/>
  <c r="I50" i="2"/>
  <c r="H49" i="2"/>
  <c r="I46" i="2"/>
  <c r="H44" i="2"/>
  <c r="J44" i="2" s="1"/>
  <c r="I41" i="2"/>
  <c r="H40" i="2"/>
  <c r="I38" i="2"/>
  <c r="H35" i="2"/>
  <c r="J35" i="2" s="1"/>
  <c r="H32" i="2"/>
  <c r="I30" i="2"/>
  <c r="H29" i="2"/>
  <c r="I26" i="2"/>
  <c r="I24" i="2"/>
  <c r="H23" i="2"/>
  <c r="H21" i="2"/>
  <c r="H19" i="2"/>
  <c r="J19" i="2" s="1"/>
  <c r="I17" i="2"/>
  <c r="I15" i="2"/>
  <c r="J15" i="2" s="1"/>
  <c r="H14" i="2"/>
  <c r="H12" i="2"/>
  <c r="J12" i="2" s="1"/>
  <c r="I10" i="2"/>
  <c r="I8" i="2"/>
  <c r="H7" i="2"/>
  <c r="H5" i="2"/>
  <c r="J5" i="2" s="1"/>
  <c r="H4" i="2"/>
  <c r="J4" i="2" s="1"/>
  <c r="F68" i="2"/>
  <c r="H38" i="2"/>
  <c r="J38" i="2" s="1"/>
  <c r="F35" i="2"/>
  <c r="I20" i="2"/>
  <c r="F27" i="2"/>
  <c r="F36" i="2"/>
  <c r="F43" i="2"/>
  <c r="F54" i="2"/>
  <c r="F60" i="2"/>
  <c r="F6" i="2"/>
  <c r="F7" i="2"/>
  <c r="H8" i="2"/>
  <c r="F11" i="2"/>
  <c r="I13" i="2"/>
  <c r="F19" i="2"/>
  <c r="F24" i="2"/>
  <c r="F26" i="2"/>
  <c r="F30" i="2"/>
  <c r="F38" i="2"/>
  <c r="F41" i="2"/>
  <c r="F46" i="2"/>
  <c r="F50" i="2"/>
  <c r="F55" i="2"/>
  <c r="F57" i="2"/>
  <c r="F59" i="2"/>
  <c r="F61" i="2"/>
  <c r="F58" i="2"/>
  <c r="F3" i="2"/>
  <c r="F4" i="2"/>
  <c r="I6" i="2"/>
  <c r="F12" i="2"/>
  <c r="F16" i="2"/>
  <c r="H17" i="2"/>
  <c r="J17" i="2" s="1"/>
  <c r="F21" i="2"/>
  <c r="J62" i="2" l="1"/>
  <c r="J7" i="2"/>
  <c r="J14" i="2"/>
  <c r="J29" i="2"/>
  <c r="J64" i="2"/>
  <c r="J16" i="2"/>
  <c r="J58" i="2"/>
  <c r="J51" i="2"/>
  <c r="J21" i="2"/>
  <c r="J6" i="2"/>
  <c r="J23" i="2"/>
  <c r="J40" i="2"/>
  <c r="J49" i="2"/>
  <c r="J66" i="2"/>
  <c r="J59" i="2"/>
  <c r="J11" i="2"/>
  <c r="J25" i="2"/>
  <c r="J60" i="2"/>
  <c r="J55" i="2"/>
  <c r="J13" i="2"/>
  <c r="J57" i="2"/>
  <c r="J8" i="2"/>
  <c r="J32" i="2"/>
  <c r="J50" i="2"/>
  <c r="J63" i="2"/>
  <c r="J46" i="2"/>
  <c r="J61" i="2"/>
  <c r="J20" i="2"/>
  <c r="J28" i="2"/>
  <c r="J47" i="2"/>
  <c r="J30" i="2"/>
  <c r="J26" i="2"/>
  <c r="J22" i="2"/>
  <c r="J31" i="2"/>
  <c r="J37" i="2"/>
  <c r="J65" i="2"/>
</calcChain>
</file>

<file path=xl/sharedStrings.xml><?xml version="1.0" encoding="utf-8"?>
<sst xmlns="http://schemas.openxmlformats.org/spreadsheetml/2006/main" count="72" uniqueCount="54">
  <si>
    <t>Upper (d&lt;0.075 m)</t>
  </si>
  <si>
    <t>middle</t>
  </si>
  <si>
    <t>O</t>
  </si>
  <si>
    <t>Z2</t>
  </si>
  <si>
    <t>N</t>
  </si>
  <si>
    <t>T</t>
  </si>
  <si>
    <t>M</t>
  </si>
  <si>
    <t>Y</t>
  </si>
  <si>
    <t>L</t>
  </si>
  <si>
    <t>D</t>
  </si>
  <si>
    <t>K</t>
  </si>
  <si>
    <t>P</t>
  </si>
  <si>
    <t>J</t>
  </si>
  <si>
    <t>Z1</t>
  </si>
  <si>
    <t>I</t>
  </si>
  <si>
    <t>Q</t>
  </si>
  <si>
    <t>H</t>
  </si>
  <si>
    <t>X</t>
  </si>
  <si>
    <t>G</t>
  </si>
  <si>
    <t>U</t>
  </si>
  <si>
    <t>F</t>
  </si>
  <si>
    <t>C</t>
  </si>
  <si>
    <t>E</t>
  </si>
  <si>
    <t>S</t>
  </si>
  <si>
    <t>R</t>
  </si>
  <si>
    <t>B</t>
  </si>
  <si>
    <t>A</t>
  </si>
  <si>
    <t>spot 11</t>
  </si>
  <si>
    <t>W</t>
  </si>
  <si>
    <t>spot 10</t>
  </si>
  <si>
    <t>V</t>
  </si>
  <si>
    <t>spot 9</t>
  </si>
  <si>
    <t>spot 8</t>
  </si>
  <si>
    <t>spot 7</t>
  </si>
  <si>
    <t>spot 6</t>
  </si>
  <si>
    <t>spot 5</t>
  </si>
  <si>
    <t>spot 4</t>
  </si>
  <si>
    <t>spot 3</t>
  </si>
  <si>
    <t>spot 2</t>
  </si>
  <si>
    <t>spot 1</t>
  </si>
  <si>
    <t>pixels/mm</t>
  </si>
  <si>
    <t>mm</t>
  </si>
  <si>
    <t>pixels</t>
  </si>
  <si>
    <t>scale</t>
  </si>
  <si>
    <t>0 (well)</t>
  </si>
  <si>
    <t>Lower (0.075m&lt;d&lt;0.15 m)</t>
  </si>
  <si>
    <t>CaCO3 %</t>
  </si>
  <si>
    <t>Original core #</t>
  </si>
  <si>
    <t>distance</t>
  </si>
  <si>
    <t>Y-reset, mm</t>
  </si>
  <si>
    <t>X-reset, mm</t>
  </si>
  <si>
    <t>Distance from centre [m]</t>
  </si>
  <si>
    <t>Distance from centre [pixels]</t>
  </si>
  <si>
    <t>Re-label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</si>
</sst>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2" x14ac:knownFonts="1">
    <font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164" fontId="0" fillId="0" borderId="0" xfId="0" applyNumberFormat="1" applyAlignment="1">
      <alignment horizontal="center" vertical="center" wrapText="1"/>
    </xf>
    <xf numFmtId="0" fontId="0" fillId="0" borderId="0" xfId="0" applyAlignment="1">
      <alignment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165" fontId="0" fillId="0" borderId="0" xfId="0" applyNumberForma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/>
              <a:t>CaCO</a:t>
            </a:r>
            <a:r>
              <a:rPr lang="en-US" baseline="-25000"/>
              <a:t>3 </a:t>
            </a:r>
            <a:r>
              <a:rPr lang="en-US" i="1" baseline="0"/>
              <a:t>vs.</a:t>
            </a:r>
            <a:r>
              <a:rPr lang="en-US" baseline="0"/>
              <a:t> Distance from the injection well</a:t>
            </a:r>
            <a:endParaRPr lang="en-US" baseline="-25000"/>
          </a:p>
        </c:rich>
      </c:tx>
      <c:layout>
        <c:manualLayout>
          <c:xMode val="edge"/>
          <c:yMode val="edge"/>
          <c:x val="0.22536971503038539"/>
          <c:y val="3.6947335543336795E-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388568166182561"/>
          <c:y val="7.7910640270913947E-2"/>
          <c:w val="0.81639197283263742"/>
          <c:h val="0.79054346732688308"/>
        </c:manualLayout>
      </c:layout>
      <c:scatterChart>
        <c:scatterStyle val="lineMarker"/>
        <c:varyColors val="0"/>
        <c:ser>
          <c:idx val="1"/>
          <c:order val="1"/>
          <c:tx>
            <c:strRef>
              <c:f>'CaCO3 distribution'!$R$1</c:f>
              <c:strCache>
                <c:ptCount val="1"/>
                <c:pt idx="0">
                  <c:v>Upper (d&lt;0.075 m)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iamond"/>
            <c:size val="5"/>
            <c:spPr>
              <a:solidFill>
                <a:srgbClr val="0070C0"/>
              </a:solidFill>
              <a:ln w="9525">
                <a:solidFill>
                  <a:srgbClr val="0070C0"/>
                </a:solidFill>
              </a:ln>
              <a:effectLst/>
            </c:spPr>
          </c:marker>
          <c:xVal>
            <c:numRef>
              <c:f>'CaCO3 distribution'!$F$3:$F$68</c:f>
              <c:numCache>
                <c:formatCode>0.000</c:formatCode>
                <c:ptCount val="66"/>
                <c:pt idx="0">
                  <c:v>0.37226697728653524</c:v>
                </c:pt>
                <c:pt idx="1">
                  <c:v>0.21726862195567712</c:v>
                </c:pt>
                <c:pt idx="2">
                  <c:v>0.10873988370535531</c:v>
                </c:pt>
                <c:pt idx="3">
                  <c:v>0.17719954091058063</c:v>
                </c:pt>
                <c:pt idx="4">
                  <c:v>0.25647019254167736</c:v>
                </c:pt>
                <c:pt idx="5">
                  <c:v>0.32832548221379276</c:v>
                </c:pt>
                <c:pt idx="6">
                  <c:v>0.37333750128112742</c:v>
                </c:pt>
                <c:pt idx="7">
                  <c:v>0.30224840695181554</c:v>
                </c:pt>
                <c:pt idx="8">
                  <c:v>0.23934474845150455</c:v>
                </c:pt>
                <c:pt idx="9">
                  <c:v>0.27722822079529391</c:v>
                </c:pt>
                <c:pt idx="10">
                  <c:v>0.32040033851021127</c:v>
                </c:pt>
                <c:pt idx="11">
                  <c:v>0.26242962610957504</c:v>
                </c:pt>
                <c:pt idx="12">
                  <c:v>0.21171171171171171</c:v>
                </c:pt>
                <c:pt idx="13">
                  <c:v>0.37109385401313794</c:v>
                </c:pt>
                <c:pt idx="14">
                  <c:v>0.33837121954645089</c:v>
                </c:pt>
                <c:pt idx="15">
                  <c:v>0.28229484356436146</c:v>
                </c:pt>
                <c:pt idx="16">
                  <c:v>0.2308430567315497</c:v>
                </c:pt>
                <c:pt idx="17">
                  <c:v>0.38490190672705998</c:v>
                </c:pt>
                <c:pt idx="18">
                  <c:v>0.32698488349303223</c:v>
                </c:pt>
                <c:pt idx="19">
                  <c:v>0.27377656165899578</c:v>
                </c:pt>
                <c:pt idx="20">
                  <c:v>0.25233904620070335</c:v>
                </c:pt>
                <c:pt idx="21">
                  <c:v>0.29004349969996684</c:v>
                </c:pt>
                <c:pt idx="22">
                  <c:v>0.29799624853766349</c:v>
                </c:pt>
                <c:pt idx="23">
                  <c:v>0.33252086033057748</c:v>
                </c:pt>
                <c:pt idx="24">
                  <c:v>0.3470594939580251</c:v>
                </c:pt>
                <c:pt idx="25">
                  <c:v>0.17216627580284447</c:v>
                </c:pt>
                <c:pt idx="26">
                  <c:v>0.22853256980085818</c:v>
                </c:pt>
                <c:pt idx="27">
                  <c:v>0.28516113682449107</c:v>
                </c:pt>
                <c:pt idx="28">
                  <c:v>0.33655104365216537</c:v>
                </c:pt>
                <c:pt idx="29">
                  <c:v>0.19639910238651559</c:v>
                </c:pt>
                <c:pt idx="30">
                  <c:v>0.24871504075109757</c:v>
                </c:pt>
                <c:pt idx="31">
                  <c:v>0.29628749608174221</c:v>
                </c:pt>
                <c:pt idx="32">
                  <c:v>0.33955179450399114</c:v>
                </c:pt>
                <c:pt idx="33">
                  <c:v>0.32087897553214695</c:v>
                </c:pt>
                <c:pt idx="34">
                  <c:v>0.25968803995238304</c:v>
                </c:pt>
                <c:pt idx="35">
                  <c:v>0.19308293819242811</c:v>
                </c:pt>
                <c:pt idx="37">
                  <c:v>0.22379840662500025</c:v>
                </c:pt>
                <c:pt idx="38">
                  <c:v>0.2742424310077109</c:v>
                </c:pt>
                <c:pt idx="39">
                  <c:v>0.30146439388554791</c:v>
                </c:pt>
                <c:pt idx="40">
                  <c:v>0.3423744304544476</c:v>
                </c:pt>
                <c:pt idx="41">
                  <c:v>0.30970521838559356</c:v>
                </c:pt>
                <c:pt idx="43">
                  <c:v>0.1674359921286602</c:v>
                </c:pt>
                <c:pt idx="44">
                  <c:v>9.3276249544025233E-2</c:v>
                </c:pt>
                <c:pt idx="45">
                  <c:v>0.23339197426537467</c:v>
                </c:pt>
                <c:pt idx="46">
                  <c:v>0.18639289552096636</c:v>
                </c:pt>
                <c:pt idx="47">
                  <c:v>0.35745063334620614</c:v>
                </c:pt>
                <c:pt idx="48">
                  <c:v>0.372674196385054</c:v>
                </c:pt>
                <c:pt idx="51">
                  <c:v>9.354495817381224E-2</c:v>
                </c:pt>
                <c:pt idx="52">
                  <c:v>0.10052182653823771</c:v>
                </c:pt>
                <c:pt idx="53">
                  <c:v>0.2658964247455694</c:v>
                </c:pt>
                <c:pt idx="54">
                  <c:v>0.45992594513698093</c:v>
                </c:pt>
                <c:pt idx="55">
                  <c:v>0.47</c:v>
                </c:pt>
                <c:pt idx="56">
                  <c:v>0.10310686399935826</c:v>
                </c:pt>
                <c:pt idx="57">
                  <c:v>0.46660108551678042</c:v>
                </c:pt>
                <c:pt idx="58">
                  <c:v>0.44815083927435623</c:v>
                </c:pt>
                <c:pt idx="59">
                  <c:v>0.46374821013390699</c:v>
                </c:pt>
                <c:pt idx="60">
                  <c:v>1.3654995105226371E-2</c:v>
                </c:pt>
                <c:pt idx="61">
                  <c:v>0.46083721640195485</c:v>
                </c:pt>
                <c:pt idx="62">
                  <c:v>0.12988819775826385</c:v>
                </c:pt>
                <c:pt idx="63">
                  <c:v>0.45114767302017655</c:v>
                </c:pt>
                <c:pt idx="64">
                  <c:v>0.46732520268147049</c:v>
                </c:pt>
                <c:pt idx="65">
                  <c:v>3.0533497287713061E-2</c:v>
                </c:pt>
              </c:numCache>
            </c:numRef>
          </c:xVal>
          <c:yVal>
            <c:numRef>
              <c:f>'CaCO3 distribution'!$R$3:$R$68</c:f>
              <c:numCache>
                <c:formatCode>0.000</c:formatCode>
                <c:ptCount val="66"/>
                <c:pt idx="0">
                  <c:v>4.5936155670464468E-2</c:v>
                </c:pt>
                <c:pt idx="1">
                  <c:v>0.14637846037163435</c:v>
                </c:pt>
                <c:pt idx="2">
                  <c:v>1.0186448385628719E-2</c:v>
                </c:pt>
                <c:pt idx="4">
                  <c:v>0.12596851292147399</c:v>
                </c:pt>
                <c:pt idx="5">
                  <c:v>7.9140202459232478E-2</c:v>
                </c:pt>
                <c:pt idx="6">
                  <c:v>5.2691566761963543E-2</c:v>
                </c:pt>
                <c:pt idx="8">
                  <c:v>0.12705564316287471</c:v>
                </c:pt>
                <c:pt idx="10">
                  <c:v>7.0739478251692078E-2</c:v>
                </c:pt>
                <c:pt idx="11">
                  <c:v>0.13090221061224988</c:v>
                </c:pt>
                <c:pt idx="12">
                  <c:v>0.12483399734395764</c:v>
                </c:pt>
                <c:pt idx="13">
                  <c:v>6.8839902858210816E-2</c:v>
                </c:pt>
                <c:pt idx="14">
                  <c:v>4.9819168173599694E-2</c:v>
                </c:pt>
                <c:pt idx="15">
                  <c:v>9.0313331968052274E-2</c:v>
                </c:pt>
                <c:pt idx="16">
                  <c:v>0.11598746081504738</c:v>
                </c:pt>
                <c:pt idx="17">
                  <c:v>7.2661059568195713E-2</c:v>
                </c:pt>
                <c:pt idx="18">
                  <c:v>7.3497013079188489E-2</c:v>
                </c:pt>
                <c:pt idx="19">
                  <c:v>8.5462119681338058E-2</c:v>
                </c:pt>
                <c:pt idx="20">
                  <c:v>0.11723365216516216</c:v>
                </c:pt>
                <c:pt idx="22">
                  <c:v>8.3021975510245524E-2</c:v>
                </c:pt>
                <c:pt idx="23">
                  <c:v>8.0668737438333762E-2</c:v>
                </c:pt>
                <c:pt idx="25">
                  <c:v>9.016964908203591E-2</c:v>
                </c:pt>
                <c:pt idx="26">
                  <c:v>0.11701412239408189</c:v>
                </c:pt>
                <c:pt idx="27">
                  <c:v>0.1000396982929737</c:v>
                </c:pt>
                <c:pt idx="28">
                  <c:v>5.9223931768975155E-2</c:v>
                </c:pt>
                <c:pt idx="30">
                  <c:v>0.10610465116279069</c:v>
                </c:pt>
                <c:pt idx="31">
                  <c:v>8.079361832685647E-2</c:v>
                </c:pt>
                <c:pt idx="37">
                  <c:v>0.11685223433480625</c:v>
                </c:pt>
                <c:pt idx="38">
                  <c:v>9.9839216598353417E-2</c:v>
                </c:pt>
                <c:pt idx="39">
                  <c:v>7.3356654499942928E-2</c:v>
                </c:pt>
                <c:pt idx="40">
                  <c:v>4.0219493777991673E-2</c:v>
                </c:pt>
                <c:pt idx="41">
                  <c:v>7.1198856759858722E-2</c:v>
                </c:pt>
                <c:pt idx="43">
                  <c:v>4.6556540208060528E-2</c:v>
                </c:pt>
                <c:pt idx="44">
                  <c:v>5.8541483105546507E-2</c:v>
                </c:pt>
                <c:pt idx="45">
                  <c:v>0.15169908177066396</c:v>
                </c:pt>
                <c:pt idx="46">
                  <c:v>0.10203923091862453</c:v>
                </c:pt>
                <c:pt idx="47">
                  <c:v>4.4271343654059783E-2</c:v>
                </c:pt>
                <c:pt idx="48">
                  <c:v>2.294476467625468E-2</c:v>
                </c:pt>
                <c:pt idx="52">
                  <c:v>2.3208879919274044E-2</c:v>
                </c:pt>
                <c:pt idx="54">
                  <c:v>2.7737226277373059E-2</c:v>
                </c:pt>
                <c:pt idx="56">
                  <c:v>5.7741440981093392E-2</c:v>
                </c:pt>
                <c:pt idx="58">
                  <c:v>2.4691358024691013E-2</c:v>
                </c:pt>
                <c:pt idx="61">
                  <c:v>3.1271716469770006E-2</c:v>
                </c:pt>
                <c:pt idx="63">
                  <c:v>3.1754294638209335E-2</c:v>
                </c:pt>
                <c:pt idx="64">
                  <c:v>2.4440977639105591E-2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AEA-4F0C-B8F1-68A28A2D801C}"/>
            </c:ext>
          </c:extLst>
        </c:ser>
        <c:ser>
          <c:idx val="2"/>
          <c:order val="2"/>
          <c:tx>
            <c:strRef>
              <c:f>'CaCO3 distribution'!$S$1</c:f>
              <c:strCache>
                <c:ptCount val="1"/>
                <c:pt idx="0">
                  <c:v>Lower (0.075m&lt;d&lt;0.15 m)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'CaCO3 distribution'!$F$3:$F$68</c:f>
              <c:numCache>
                <c:formatCode>0.000</c:formatCode>
                <c:ptCount val="66"/>
                <c:pt idx="0">
                  <c:v>0.37226697728653524</c:v>
                </c:pt>
                <c:pt idx="1">
                  <c:v>0.21726862195567712</c:v>
                </c:pt>
                <c:pt idx="2">
                  <c:v>0.10873988370535531</c:v>
                </c:pt>
                <c:pt idx="3">
                  <c:v>0.17719954091058063</c:v>
                </c:pt>
                <c:pt idx="4">
                  <c:v>0.25647019254167736</c:v>
                </c:pt>
                <c:pt idx="5">
                  <c:v>0.32832548221379276</c:v>
                </c:pt>
                <c:pt idx="6">
                  <c:v>0.37333750128112742</c:v>
                </c:pt>
                <c:pt idx="7">
                  <c:v>0.30224840695181554</c:v>
                </c:pt>
                <c:pt idx="8">
                  <c:v>0.23934474845150455</c:v>
                </c:pt>
                <c:pt idx="9">
                  <c:v>0.27722822079529391</c:v>
                </c:pt>
                <c:pt idx="10">
                  <c:v>0.32040033851021127</c:v>
                </c:pt>
                <c:pt idx="11">
                  <c:v>0.26242962610957504</c:v>
                </c:pt>
                <c:pt idx="12">
                  <c:v>0.21171171171171171</c:v>
                </c:pt>
                <c:pt idx="13">
                  <c:v>0.37109385401313794</c:v>
                </c:pt>
                <c:pt idx="14">
                  <c:v>0.33837121954645089</c:v>
                </c:pt>
                <c:pt idx="15">
                  <c:v>0.28229484356436146</c:v>
                </c:pt>
                <c:pt idx="16">
                  <c:v>0.2308430567315497</c:v>
                </c:pt>
                <c:pt idx="17">
                  <c:v>0.38490190672705998</c:v>
                </c:pt>
                <c:pt idx="18">
                  <c:v>0.32698488349303223</c:v>
                </c:pt>
                <c:pt idx="19">
                  <c:v>0.27377656165899578</c:v>
                </c:pt>
                <c:pt idx="20">
                  <c:v>0.25233904620070335</c:v>
                </c:pt>
                <c:pt idx="21">
                  <c:v>0.29004349969996684</c:v>
                </c:pt>
                <c:pt idx="22">
                  <c:v>0.29799624853766349</c:v>
                </c:pt>
                <c:pt idx="23">
                  <c:v>0.33252086033057748</c:v>
                </c:pt>
                <c:pt idx="24">
                  <c:v>0.3470594939580251</c:v>
                </c:pt>
                <c:pt idx="25">
                  <c:v>0.17216627580284447</c:v>
                </c:pt>
                <c:pt idx="26">
                  <c:v>0.22853256980085818</c:v>
                </c:pt>
                <c:pt idx="27">
                  <c:v>0.28516113682449107</c:v>
                </c:pt>
                <c:pt idx="28">
                  <c:v>0.33655104365216537</c:v>
                </c:pt>
                <c:pt idx="29">
                  <c:v>0.19639910238651559</c:v>
                </c:pt>
                <c:pt idx="30">
                  <c:v>0.24871504075109757</c:v>
                </c:pt>
                <c:pt idx="31">
                  <c:v>0.29628749608174221</c:v>
                </c:pt>
                <c:pt idx="32">
                  <c:v>0.33955179450399114</c:v>
                </c:pt>
                <c:pt idx="33">
                  <c:v>0.32087897553214695</c:v>
                </c:pt>
                <c:pt idx="34">
                  <c:v>0.25968803995238304</c:v>
                </c:pt>
                <c:pt idx="35">
                  <c:v>0.19308293819242811</c:v>
                </c:pt>
                <c:pt idx="37">
                  <c:v>0.22379840662500025</c:v>
                </c:pt>
                <c:pt idx="38">
                  <c:v>0.2742424310077109</c:v>
                </c:pt>
                <c:pt idx="39">
                  <c:v>0.30146439388554791</c:v>
                </c:pt>
                <c:pt idx="40">
                  <c:v>0.3423744304544476</c:v>
                </c:pt>
                <c:pt idx="41">
                  <c:v>0.30970521838559356</c:v>
                </c:pt>
                <c:pt idx="43">
                  <c:v>0.1674359921286602</c:v>
                </c:pt>
                <c:pt idx="44">
                  <c:v>9.3276249544025233E-2</c:v>
                </c:pt>
                <c:pt idx="45">
                  <c:v>0.23339197426537467</c:v>
                </c:pt>
                <c:pt idx="46">
                  <c:v>0.18639289552096636</c:v>
                </c:pt>
                <c:pt idx="47">
                  <c:v>0.35745063334620614</c:v>
                </c:pt>
                <c:pt idx="48">
                  <c:v>0.372674196385054</c:v>
                </c:pt>
                <c:pt idx="51">
                  <c:v>9.354495817381224E-2</c:v>
                </c:pt>
                <c:pt idx="52">
                  <c:v>0.10052182653823771</c:v>
                </c:pt>
                <c:pt idx="53">
                  <c:v>0.2658964247455694</c:v>
                </c:pt>
                <c:pt idx="54">
                  <c:v>0.45992594513698093</c:v>
                </c:pt>
                <c:pt idx="55">
                  <c:v>0.47</c:v>
                </c:pt>
                <c:pt idx="56">
                  <c:v>0.10310686399935826</c:v>
                </c:pt>
                <c:pt idx="57">
                  <c:v>0.46660108551678042</c:v>
                </c:pt>
                <c:pt idx="58">
                  <c:v>0.44815083927435623</c:v>
                </c:pt>
                <c:pt idx="59">
                  <c:v>0.46374821013390699</c:v>
                </c:pt>
                <c:pt idx="60">
                  <c:v>1.3654995105226371E-2</c:v>
                </c:pt>
                <c:pt idx="61">
                  <c:v>0.46083721640195485</c:v>
                </c:pt>
                <c:pt idx="62">
                  <c:v>0.12988819775826385</c:v>
                </c:pt>
                <c:pt idx="63">
                  <c:v>0.45114767302017655</c:v>
                </c:pt>
                <c:pt idx="64">
                  <c:v>0.46732520268147049</c:v>
                </c:pt>
                <c:pt idx="65">
                  <c:v>3.0533497287713061E-2</c:v>
                </c:pt>
              </c:numCache>
            </c:numRef>
          </c:xVal>
          <c:yVal>
            <c:numRef>
              <c:f>'CaCO3 distribution'!$S$3:$S$68</c:f>
              <c:numCache>
                <c:formatCode>0.000</c:formatCode>
                <c:ptCount val="66"/>
                <c:pt idx="1">
                  <c:v>0.15541291925265713</c:v>
                </c:pt>
                <c:pt idx="3">
                  <c:v>0.13426500310318859</c:v>
                </c:pt>
                <c:pt idx="4">
                  <c:v>0.18794817486722415</c:v>
                </c:pt>
                <c:pt idx="7">
                  <c:v>0.13004762106107734</c:v>
                </c:pt>
                <c:pt idx="8">
                  <c:v>0.14393169343362436</c:v>
                </c:pt>
                <c:pt idx="9">
                  <c:v>0.13018354860639053</c:v>
                </c:pt>
                <c:pt idx="11">
                  <c:v>0.11974551025796142</c:v>
                </c:pt>
                <c:pt idx="15">
                  <c:v>0.13015699160277458</c:v>
                </c:pt>
                <c:pt idx="20">
                  <c:v>0.14143841253109191</c:v>
                </c:pt>
                <c:pt idx="21">
                  <c:v>0.1232843543332722</c:v>
                </c:pt>
                <c:pt idx="26">
                  <c:v>0.14398967551622413</c:v>
                </c:pt>
                <c:pt idx="27">
                  <c:v>0.10545187563294826</c:v>
                </c:pt>
                <c:pt idx="29">
                  <c:v>0.16598687732739142</c:v>
                </c:pt>
                <c:pt idx="30">
                  <c:v>0.12084421016217969</c:v>
                </c:pt>
                <c:pt idx="31">
                  <c:v>0.10281210818556293</c:v>
                </c:pt>
                <c:pt idx="37">
                  <c:v>0.14756056797139327</c:v>
                </c:pt>
                <c:pt idx="38">
                  <c:v>0.1183011866659358</c:v>
                </c:pt>
                <c:pt idx="39">
                  <c:v>9.220346501011778E-2</c:v>
                </c:pt>
                <c:pt idx="40">
                  <c:v>3.8118397700255997E-2</c:v>
                </c:pt>
                <c:pt idx="41">
                  <c:v>5.6282059868956957E-2</c:v>
                </c:pt>
                <c:pt idx="43">
                  <c:v>0.10504300580585031</c:v>
                </c:pt>
                <c:pt idx="44">
                  <c:v>5.0608521263836831E-2</c:v>
                </c:pt>
                <c:pt idx="45">
                  <c:v>0.18447499858638236</c:v>
                </c:pt>
                <c:pt idx="46">
                  <c:v>0.11508451347647318</c:v>
                </c:pt>
                <c:pt idx="47">
                  <c:v>7.1210035184335121E-2</c:v>
                </c:pt>
                <c:pt idx="48">
                  <c:v>6.0398630964364056E-2</c:v>
                </c:pt>
                <c:pt idx="51">
                  <c:v>6.9389763779528157E-2</c:v>
                </c:pt>
                <c:pt idx="53">
                  <c:v>0.13497536945813002</c:v>
                </c:pt>
                <c:pt idx="55">
                  <c:v>2.4665257223396481E-2</c:v>
                </c:pt>
                <c:pt idx="57">
                  <c:v>3.3538672142368012E-2</c:v>
                </c:pt>
                <c:pt idx="59">
                  <c:v>2.6640026640027546E-2</c:v>
                </c:pt>
                <c:pt idx="62">
                  <c:v>2.9028436018957153E-2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AEA-4F0C-B8F1-68A28A2D80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80360096"/>
        <c:axId val="580352896"/>
        <c:extLst>
          <c:ext xmlns:c15="http://schemas.microsoft.com/office/drawing/2012/chart" uri="{02D57815-91ED-43cb-92C2-25804820EDAC}">
            <c15:filteredScatterSeries>
              <c15:ser>
                <c:idx val="0"/>
                <c:order val="0"/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noFill/>
                    <a:ln w="12700">
                      <a:solidFill>
                        <a:schemeClr val="tx1"/>
                      </a:solidFill>
                    </a:ln>
                    <a:effectLst/>
                  </c:spPr>
                </c:marker>
                <c:dPt>
                  <c:idx val="65"/>
                  <c:marker>
                    <c:symbol val="circle"/>
                    <c:size val="5"/>
                    <c:spPr>
                      <a:noFill/>
                      <a:ln w="12700">
                        <a:solidFill>
                          <a:schemeClr val="tx1"/>
                        </a:solidFill>
                      </a:ln>
                      <a:effectLst/>
                    </c:spPr>
                  </c:marker>
                  <c:bubble3D val="0"/>
                  <c:spPr>
                    <a:ln w="25400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1-D869-491D-BA09-F49D017E5D75}"/>
                    </c:ext>
                  </c:extLst>
                </c:dPt>
                <c:xVal>
                  <c:numRef>
                    <c:extLst>
                      <c:ext uri="{02D57815-91ED-43cb-92C2-25804820EDAC}">
                        <c15:formulaRef>
                          <c15:sqref>'CaCO3 distribution'!$F$3:$F$68</c15:sqref>
                        </c15:formulaRef>
                      </c:ext>
                    </c:extLst>
                    <c:numCache>
                      <c:formatCode>0.000</c:formatCode>
                      <c:ptCount val="66"/>
                      <c:pt idx="0">
                        <c:v>0.37226697728653524</c:v>
                      </c:pt>
                      <c:pt idx="1">
                        <c:v>0.21726862195567712</c:v>
                      </c:pt>
                      <c:pt idx="2">
                        <c:v>0.10873988370535531</c:v>
                      </c:pt>
                      <c:pt idx="3">
                        <c:v>0.17719954091058063</c:v>
                      </c:pt>
                      <c:pt idx="4">
                        <c:v>0.25647019254167736</c:v>
                      </c:pt>
                      <c:pt idx="5">
                        <c:v>0.32832548221379276</c:v>
                      </c:pt>
                      <c:pt idx="6">
                        <c:v>0.37333750128112742</c:v>
                      </c:pt>
                      <c:pt idx="7">
                        <c:v>0.30224840695181554</c:v>
                      </c:pt>
                      <c:pt idx="8">
                        <c:v>0.23934474845150455</c:v>
                      </c:pt>
                      <c:pt idx="9">
                        <c:v>0.27722822079529391</c:v>
                      </c:pt>
                      <c:pt idx="10">
                        <c:v>0.32040033851021127</c:v>
                      </c:pt>
                      <c:pt idx="11">
                        <c:v>0.26242962610957504</c:v>
                      </c:pt>
                      <c:pt idx="12">
                        <c:v>0.21171171171171171</c:v>
                      </c:pt>
                      <c:pt idx="13">
                        <c:v>0.37109385401313794</c:v>
                      </c:pt>
                      <c:pt idx="14">
                        <c:v>0.33837121954645089</c:v>
                      </c:pt>
                      <c:pt idx="15">
                        <c:v>0.28229484356436146</c:v>
                      </c:pt>
                      <c:pt idx="16">
                        <c:v>0.2308430567315497</c:v>
                      </c:pt>
                      <c:pt idx="17">
                        <c:v>0.38490190672705998</c:v>
                      </c:pt>
                      <c:pt idx="18">
                        <c:v>0.32698488349303223</c:v>
                      </c:pt>
                      <c:pt idx="19">
                        <c:v>0.27377656165899578</c:v>
                      </c:pt>
                      <c:pt idx="20">
                        <c:v>0.25233904620070335</c:v>
                      </c:pt>
                      <c:pt idx="21">
                        <c:v>0.29004349969996684</c:v>
                      </c:pt>
                      <c:pt idx="22">
                        <c:v>0.29799624853766349</c:v>
                      </c:pt>
                      <c:pt idx="23">
                        <c:v>0.33252086033057748</c:v>
                      </c:pt>
                      <c:pt idx="24">
                        <c:v>0.3470594939580251</c:v>
                      </c:pt>
                      <c:pt idx="25">
                        <c:v>0.17216627580284447</c:v>
                      </c:pt>
                      <c:pt idx="26">
                        <c:v>0.22853256980085818</c:v>
                      </c:pt>
                      <c:pt idx="27">
                        <c:v>0.28516113682449107</c:v>
                      </c:pt>
                      <c:pt idx="28">
                        <c:v>0.33655104365216537</c:v>
                      </c:pt>
                      <c:pt idx="29">
                        <c:v>0.19639910238651559</c:v>
                      </c:pt>
                      <c:pt idx="30">
                        <c:v>0.24871504075109757</c:v>
                      </c:pt>
                      <c:pt idx="31">
                        <c:v>0.29628749608174221</c:v>
                      </c:pt>
                      <c:pt idx="32">
                        <c:v>0.33955179450399114</c:v>
                      </c:pt>
                      <c:pt idx="33">
                        <c:v>0.32087897553214695</c:v>
                      </c:pt>
                      <c:pt idx="34">
                        <c:v>0.25968803995238304</c:v>
                      </c:pt>
                      <c:pt idx="35">
                        <c:v>0.19308293819242811</c:v>
                      </c:pt>
                      <c:pt idx="37">
                        <c:v>0.22379840662500025</c:v>
                      </c:pt>
                      <c:pt idx="38">
                        <c:v>0.2742424310077109</c:v>
                      </c:pt>
                      <c:pt idx="39">
                        <c:v>0.30146439388554791</c:v>
                      </c:pt>
                      <c:pt idx="40">
                        <c:v>0.3423744304544476</c:v>
                      </c:pt>
                      <c:pt idx="41">
                        <c:v>0.30970521838559356</c:v>
                      </c:pt>
                      <c:pt idx="43">
                        <c:v>0.1674359921286602</c:v>
                      </c:pt>
                      <c:pt idx="44">
                        <c:v>9.3276249544025233E-2</c:v>
                      </c:pt>
                      <c:pt idx="45">
                        <c:v>0.23339197426537467</c:v>
                      </c:pt>
                      <c:pt idx="46">
                        <c:v>0.18639289552096636</c:v>
                      </c:pt>
                      <c:pt idx="47">
                        <c:v>0.35745063334620614</c:v>
                      </c:pt>
                      <c:pt idx="48">
                        <c:v>0.372674196385054</c:v>
                      </c:pt>
                      <c:pt idx="51">
                        <c:v>9.354495817381224E-2</c:v>
                      </c:pt>
                      <c:pt idx="52">
                        <c:v>0.10052182653823771</c:v>
                      </c:pt>
                      <c:pt idx="53">
                        <c:v>0.2658964247455694</c:v>
                      </c:pt>
                      <c:pt idx="54">
                        <c:v>0.45992594513698093</c:v>
                      </c:pt>
                      <c:pt idx="55">
                        <c:v>0.47</c:v>
                      </c:pt>
                      <c:pt idx="56">
                        <c:v>0.10310686399935826</c:v>
                      </c:pt>
                      <c:pt idx="57">
                        <c:v>0.46660108551678042</c:v>
                      </c:pt>
                      <c:pt idx="58">
                        <c:v>0.44815083927435623</c:v>
                      </c:pt>
                      <c:pt idx="59">
                        <c:v>0.46374821013390699</c:v>
                      </c:pt>
                      <c:pt idx="60">
                        <c:v>1.3654995105226371E-2</c:v>
                      </c:pt>
                      <c:pt idx="61">
                        <c:v>0.46083721640195485</c:v>
                      </c:pt>
                      <c:pt idx="62">
                        <c:v>0.12988819775826385</c:v>
                      </c:pt>
                      <c:pt idx="63">
                        <c:v>0.45114767302017655</c:v>
                      </c:pt>
                      <c:pt idx="64">
                        <c:v>0.46732520268147049</c:v>
                      </c:pt>
                      <c:pt idx="65">
                        <c:v>3.0533497287713061E-2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'CaCO3 distribution'!$O$3:$O$68</c15:sqref>
                        </c15:formulaRef>
                      </c:ext>
                    </c:extLst>
                    <c:numCache>
                      <c:formatCode>0.000</c:formatCode>
                      <c:ptCount val="66"/>
                      <c:pt idx="0">
                        <c:v>4.5936155670464468E-2</c:v>
                      </c:pt>
                      <c:pt idx="1">
                        <c:v>0.15089568981214574</c:v>
                      </c:pt>
                      <c:pt idx="2">
                        <c:v>1.0186448385628719E-2</c:v>
                      </c:pt>
                      <c:pt idx="3">
                        <c:v>0.13426500310318859</c:v>
                      </c:pt>
                      <c:pt idx="4">
                        <c:v>0.13629845657909903</c:v>
                      </c:pt>
                      <c:pt idx="5">
                        <c:v>7.9140202459232478E-2</c:v>
                      </c:pt>
                      <c:pt idx="6">
                        <c:v>5.2691566761963543E-2</c:v>
                      </c:pt>
                      <c:pt idx="7">
                        <c:v>0.13004762106107734</c:v>
                      </c:pt>
                      <c:pt idx="8">
                        <c:v>0.13549366829824955</c:v>
                      </c:pt>
                      <c:pt idx="9">
                        <c:v>0.13018354860639053</c:v>
                      </c:pt>
                      <c:pt idx="10">
                        <c:v>7.0739478251692078E-2</c:v>
                      </c:pt>
                      <c:pt idx="11">
                        <c:v>0.12532386043510566</c:v>
                      </c:pt>
                      <c:pt idx="12">
                        <c:v>0.12483399734395764</c:v>
                      </c:pt>
                      <c:pt idx="13">
                        <c:v>6.8839902858210816E-2</c:v>
                      </c:pt>
                      <c:pt idx="14">
                        <c:v>4.9819168173599694E-2</c:v>
                      </c:pt>
                      <c:pt idx="15">
                        <c:v>0.11023516178541343</c:v>
                      </c:pt>
                      <c:pt idx="16">
                        <c:v>0.11598746081504738</c:v>
                      </c:pt>
                      <c:pt idx="17">
                        <c:v>7.2661059568195713E-2</c:v>
                      </c:pt>
                      <c:pt idx="18">
                        <c:v>7.3497013079188489E-2</c:v>
                      </c:pt>
                      <c:pt idx="19">
                        <c:v>8.5462119681338058E-2</c:v>
                      </c:pt>
                      <c:pt idx="20">
                        <c:v>0.12933603234812702</c:v>
                      </c:pt>
                      <c:pt idx="21">
                        <c:v>0.1232843543332722</c:v>
                      </c:pt>
                      <c:pt idx="22">
                        <c:v>8.3021975510245524E-2</c:v>
                      </c:pt>
                      <c:pt idx="23">
                        <c:v>8.0668737438333762E-2</c:v>
                      </c:pt>
                      <c:pt idx="25">
                        <c:v>9.016964908203591E-2</c:v>
                      </c:pt>
                      <c:pt idx="26">
                        <c:v>0.13050189895515302</c:v>
                      </c:pt>
                      <c:pt idx="27">
                        <c:v>0.1036478165196234</c:v>
                      </c:pt>
                      <c:pt idx="28">
                        <c:v>5.9223931768975155E-2</c:v>
                      </c:pt>
                      <c:pt idx="29">
                        <c:v>0.16598687732739142</c:v>
                      </c:pt>
                      <c:pt idx="30">
                        <c:v>0.11593102382905003</c:v>
                      </c:pt>
                      <c:pt idx="31">
                        <c:v>9.1802863256209705E-2</c:v>
                      </c:pt>
                      <c:pt idx="37">
                        <c:v>0.13220640115309976</c:v>
                      </c:pt>
                      <c:pt idx="38">
                        <c:v>0.10907020163214459</c:v>
                      </c:pt>
                      <c:pt idx="39">
                        <c:v>8.2780059755030361E-2</c:v>
                      </c:pt>
                      <c:pt idx="40">
                        <c:v>3.9168945739123835E-2</c:v>
                      </c:pt>
                      <c:pt idx="41">
                        <c:v>6.3740458314407847E-2</c:v>
                      </c:pt>
                      <c:pt idx="43">
                        <c:v>7.5799773006955409E-2</c:v>
                      </c:pt>
                      <c:pt idx="44">
                        <c:v>5.4575002184691669E-2</c:v>
                      </c:pt>
                      <c:pt idx="45">
                        <c:v>0.16808704017852316</c:v>
                      </c:pt>
                      <c:pt idx="46">
                        <c:v>0.10856187219754886</c:v>
                      </c:pt>
                      <c:pt idx="47">
                        <c:v>5.7740689419197452E-2</c:v>
                      </c:pt>
                      <c:pt idx="48">
                        <c:v>4.167169782030937E-2</c:v>
                      </c:pt>
                      <c:pt idx="51">
                        <c:v>6.9389763779528157E-2</c:v>
                      </c:pt>
                      <c:pt idx="52">
                        <c:v>2.3208879919274044E-2</c:v>
                      </c:pt>
                      <c:pt idx="53">
                        <c:v>0.13497536945813002</c:v>
                      </c:pt>
                      <c:pt idx="54">
                        <c:v>2.7737226277373059E-2</c:v>
                      </c:pt>
                      <c:pt idx="55">
                        <c:v>2.4665257223396481E-2</c:v>
                      </c:pt>
                      <c:pt idx="56">
                        <c:v>5.7741440981093392E-2</c:v>
                      </c:pt>
                      <c:pt idx="57">
                        <c:v>3.3538672142368012E-2</c:v>
                      </c:pt>
                      <c:pt idx="58">
                        <c:v>2.4691358024691013E-2</c:v>
                      </c:pt>
                      <c:pt idx="59">
                        <c:v>2.6640026640027546E-2</c:v>
                      </c:pt>
                      <c:pt idx="60">
                        <c:v>1.253616200578599E-2</c:v>
                      </c:pt>
                      <c:pt idx="61">
                        <c:v>3.1271716469770006E-2</c:v>
                      </c:pt>
                      <c:pt idx="62">
                        <c:v>2.9028436018957153E-2</c:v>
                      </c:pt>
                      <c:pt idx="63">
                        <c:v>3.1754294638209335E-2</c:v>
                      </c:pt>
                      <c:pt idx="64">
                        <c:v>2.4440977639105591E-2</c:v>
                      </c:pt>
                      <c:pt idx="65">
                        <c:v>1.1370950439819533E-2</c:v>
                      </c:pt>
                    </c:numCache>
                  </c:numRef>
                </c:yVal>
                <c:smooth val="0"/>
                <c:extLst>
                  <c:ext xmlns:c16="http://schemas.microsoft.com/office/drawing/2014/chart" uri="{C3380CC4-5D6E-409C-BE32-E72D297353CC}">
                    <c16:uniqueId val="{00000004-FAEA-4F0C-B8F1-68A28A2D801C}"/>
                  </c:ext>
                </c:extLst>
              </c15:ser>
            </c15:filteredScatterSeries>
          </c:ext>
        </c:extLst>
      </c:scatterChart>
      <c:valAx>
        <c:axId val="580360096"/>
        <c:scaling>
          <c:orientation val="minMax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Distance from the injection well, m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0"/>
        <c:majorTickMark val="in"/>
        <c:minorTickMark val="in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580352896"/>
        <c:crosses val="autoZero"/>
        <c:crossBetween val="midCat"/>
      </c:valAx>
      <c:valAx>
        <c:axId val="580352896"/>
        <c:scaling>
          <c:orientation val="minMax"/>
          <c:max val="0.18000000000000002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CaCO</a:t>
                </a:r>
                <a:r>
                  <a:rPr lang="en-US" baseline="-25000"/>
                  <a:t>3</a:t>
                </a:r>
                <a:r>
                  <a:rPr lang="en-US"/>
                  <a:t> content</a:t>
                </a:r>
              </a:p>
            </c:rich>
          </c:tx>
          <c:layout>
            <c:manualLayout>
              <c:xMode val="edge"/>
              <c:yMode val="edge"/>
              <c:x val="0"/>
              <c:y val="0.3566932037256405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0"/>
        <c:majorTickMark val="in"/>
        <c:minorTickMark val="in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580360096"/>
        <c:crosses val="autoZero"/>
        <c:crossBetween val="midCat"/>
        <c:majorUnit val="3.0000000000000006E-2"/>
        <c:minorUnit val="5.000000000000001E-3"/>
      </c:valAx>
      <c:spPr>
        <a:noFill/>
        <a:ln>
          <a:solidFill>
            <a:schemeClr val="tx1"/>
          </a:solidFill>
        </a:ln>
        <a:effectLst/>
      </c:spPr>
    </c:plotArea>
    <c:legend>
      <c:legendPos val="r"/>
      <c:layout>
        <c:manualLayout>
          <c:xMode val="edge"/>
          <c:yMode val="edge"/>
          <c:x val="0.58489251834967471"/>
          <c:y val="0.1106673784620181"/>
          <c:w val="0.34624616728457192"/>
          <c:h val="0.13948600718553894"/>
        </c:manualLayout>
      </c:layout>
      <c:overlay val="0"/>
      <c:spPr>
        <a:noFill/>
        <a:ln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125411</xdr:colOff>
      <xdr:row>0</xdr:row>
      <xdr:rowOff>0</xdr:rowOff>
    </xdr:from>
    <xdr:to>
      <xdr:col>28</xdr:col>
      <xdr:colOff>12812</xdr:colOff>
      <xdr:row>17</xdr:row>
      <xdr:rowOff>108911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4489FF9F-C76E-4CEF-A4FF-31C7B7C898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</xdr:col>
      <xdr:colOff>457200</xdr:colOff>
      <xdr:row>1</xdr:row>
      <xdr:rowOff>2684</xdr:rowOff>
    </xdr:from>
    <xdr:to>
      <xdr:col>32</xdr:col>
      <xdr:colOff>358588</xdr:colOff>
      <xdr:row>14</xdr:row>
      <xdr:rowOff>74402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448A3CFB-703A-04E8-7099-44B54C3E8457}"/>
            </a:ext>
          </a:extLst>
        </xdr:cNvPr>
        <xdr:cNvSpPr txBox="1"/>
      </xdr:nvSpPr>
      <xdr:spPr>
        <a:xfrm>
          <a:off x="16405412" y="406096"/>
          <a:ext cx="2949388" cy="240254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400" b="1" kern="1200"/>
            <a:t>Figure 5f. CaCO3 content averaged along depth, plotted against the distance from the injection well. Blue squares represent the samples from the upper section (depth &lt; 0.075 m), while red triangles represent the samples from the lower section (0.075 &lt; depth &lt; 0.15 m).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BA252F-DE4E-4FEA-94C5-8B294C015F52}">
  <dimension ref="A1:T71"/>
  <sheetViews>
    <sheetView tabSelected="1" topLeftCell="G1" zoomScale="85" zoomScaleNormal="85" workbookViewId="0">
      <selection activeCell="W26" sqref="W26:X27"/>
    </sheetView>
  </sheetViews>
  <sheetFormatPr defaultRowHeight="14.4" x14ac:dyDescent="0.3"/>
  <cols>
    <col min="1" max="1" width="9.109375" style="6" customWidth="1"/>
    <col min="2" max="2" width="8.88671875" style="6"/>
    <col min="3" max="4" width="6.88671875" style="6" customWidth="1"/>
    <col min="5" max="5" width="12.88671875" style="6" customWidth="1"/>
    <col min="6" max="6" width="12.109375" style="6" customWidth="1"/>
    <col min="7" max="7" width="2.33203125" style="6" customWidth="1"/>
    <col min="8" max="8" width="7.88671875" style="1" customWidth="1"/>
    <col min="9" max="9" width="8" style="1" customWidth="1"/>
    <col min="10" max="10" width="8.33203125" style="6" customWidth="1"/>
    <col min="11" max="11" width="3" style="6" customWidth="1"/>
    <col min="12" max="12" width="6" style="6" customWidth="1"/>
    <col min="13" max="13" width="8.88671875" style="6"/>
    <col min="14" max="14" width="3.109375" style="6" customWidth="1"/>
    <col min="15" max="17" width="8.88671875" style="6"/>
    <col min="18" max="18" width="11" style="6" customWidth="1"/>
    <col min="19" max="19" width="19.21875" style="6" customWidth="1"/>
  </cols>
  <sheetData>
    <row r="1" spans="1:19" s="2" customFormat="1" ht="31.95" customHeight="1" x14ac:dyDescent="0.3">
      <c r="A1" s="1" t="s">
        <v>53</v>
      </c>
      <c r="B1" s="1" t="s">
        <v>47</v>
      </c>
      <c r="C1" s="1" t="s">
        <v>17</v>
      </c>
      <c r="D1" s="1" t="s">
        <v>7</v>
      </c>
      <c r="E1" s="5" t="s">
        <v>52</v>
      </c>
      <c r="F1" s="5" t="s">
        <v>51</v>
      </c>
      <c r="G1" s="5"/>
      <c r="H1" s="5" t="s">
        <v>50</v>
      </c>
      <c r="I1" s="5" t="s">
        <v>49</v>
      </c>
      <c r="J1" s="5" t="s">
        <v>48</v>
      </c>
      <c r="K1" s="1"/>
      <c r="L1" s="9" t="s">
        <v>43</v>
      </c>
      <c r="M1" s="1"/>
      <c r="N1" s="1"/>
      <c r="O1" s="1" t="s">
        <v>46</v>
      </c>
      <c r="P1" s="1"/>
      <c r="Q1" s="1"/>
      <c r="R1" s="1" t="s">
        <v>0</v>
      </c>
      <c r="S1" s="1" t="s">
        <v>45</v>
      </c>
    </row>
    <row r="2" spans="1:19" x14ac:dyDescent="0.3">
      <c r="A2" s="6">
        <v>0</v>
      </c>
      <c r="B2" s="9" t="s">
        <v>44</v>
      </c>
      <c r="C2" s="6">
        <v>570</v>
      </c>
      <c r="D2" s="6">
        <v>560</v>
      </c>
      <c r="E2" s="10">
        <f t="shared" ref="E2:E35" si="0">((C2-$C$2)^2+(D2-$D$2)^2)^0.5</f>
        <v>0</v>
      </c>
      <c r="F2" s="7">
        <f t="shared" ref="F2:F35" si="1">E2/$L$4/1000</f>
        <v>0</v>
      </c>
      <c r="G2" s="10"/>
      <c r="H2" s="3">
        <f t="shared" ref="H2:H38" si="2">(C2-$C$2)/$L$4</f>
        <v>0</v>
      </c>
      <c r="I2" s="3">
        <f t="shared" ref="I2:I38" si="3">(D2-$D$2)/$L$4</f>
        <v>0</v>
      </c>
      <c r="J2" s="10">
        <f t="shared" ref="J2:J35" si="4">SQRT(H2^2+I2^2)</f>
        <v>0</v>
      </c>
      <c r="L2" s="6">
        <v>1110</v>
      </c>
      <c r="M2" s="9" t="s">
        <v>42</v>
      </c>
    </row>
    <row r="3" spans="1:19" x14ac:dyDescent="0.3">
      <c r="A3" s="6">
        <v>15</v>
      </c>
      <c r="B3" s="6">
        <v>1</v>
      </c>
      <c r="C3" s="6">
        <v>349</v>
      </c>
      <c r="D3" s="6">
        <v>180</v>
      </c>
      <c r="E3" s="10">
        <f t="shared" si="0"/>
        <v>439.59185615750437</v>
      </c>
      <c r="F3" s="7">
        <f t="shared" si="1"/>
        <v>0.37226697728653524</v>
      </c>
      <c r="G3" s="10"/>
      <c r="H3" s="3">
        <f t="shared" si="2"/>
        <v>-187.15315315315314</v>
      </c>
      <c r="I3" s="3">
        <f t="shared" si="3"/>
        <v>-321.80180180180179</v>
      </c>
      <c r="J3" s="10">
        <f t="shared" si="4"/>
        <v>372.26697728653522</v>
      </c>
      <c r="L3" s="6">
        <v>940</v>
      </c>
      <c r="M3" s="9" t="s">
        <v>41</v>
      </c>
      <c r="O3" s="7">
        <v>4.5936155670464468E-2</v>
      </c>
      <c r="R3" s="7">
        <v>4.5936155670464468E-2</v>
      </c>
      <c r="S3" s="7"/>
    </row>
    <row r="4" spans="1:19" x14ac:dyDescent="0.3">
      <c r="A4" s="6">
        <v>14</v>
      </c>
      <c r="B4" s="6">
        <v>2</v>
      </c>
      <c r="C4" s="6">
        <v>438</v>
      </c>
      <c r="D4" s="6">
        <v>340</v>
      </c>
      <c r="E4" s="10">
        <f t="shared" si="0"/>
        <v>256.56188337319321</v>
      </c>
      <c r="F4" s="7">
        <f t="shared" si="1"/>
        <v>0.21726862195567712</v>
      </c>
      <c r="G4" s="10"/>
      <c r="H4" s="3">
        <f t="shared" si="2"/>
        <v>-111.78378378378378</v>
      </c>
      <c r="I4" s="3">
        <f t="shared" si="3"/>
        <v>-186.30630630630628</v>
      </c>
      <c r="J4" s="10">
        <f t="shared" si="4"/>
        <v>217.26862195567713</v>
      </c>
      <c r="L4" s="6">
        <f>L2/L3</f>
        <v>1.1808510638297873</v>
      </c>
      <c r="M4" s="9" t="s">
        <v>40</v>
      </c>
      <c r="O4" s="7">
        <v>0.15089568981214574</v>
      </c>
      <c r="R4" s="7">
        <v>0.14637846037163435</v>
      </c>
      <c r="S4" s="7">
        <v>0.15541291925265713</v>
      </c>
    </row>
    <row r="5" spans="1:19" x14ac:dyDescent="0.3">
      <c r="A5" s="6" t="s">
        <v>25</v>
      </c>
      <c r="B5" s="6">
        <v>3</v>
      </c>
      <c r="C5" s="6">
        <v>492</v>
      </c>
      <c r="D5" s="6">
        <v>458</v>
      </c>
      <c r="E5" s="10">
        <f t="shared" si="0"/>
        <v>128.40560735419618</v>
      </c>
      <c r="F5" s="7">
        <f t="shared" si="1"/>
        <v>0.10873988370535531</v>
      </c>
      <c r="G5" s="10"/>
      <c r="H5" s="3">
        <f t="shared" si="2"/>
        <v>-66.054054054054049</v>
      </c>
      <c r="I5" s="3">
        <f t="shared" si="3"/>
        <v>-86.378378378378372</v>
      </c>
      <c r="J5" s="10">
        <f t="shared" si="4"/>
        <v>108.73988370535531</v>
      </c>
      <c r="O5" s="7">
        <v>1.0186448385628719E-2</v>
      </c>
      <c r="R5" s="7">
        <v>1.0186448385628719E-2</v>
      </c>
      <c r="S5" s="7"/>
    </row>
    <row r="6" spans="1:19" x14ac:dyDescent="0.3">
      <c r="A6" s="6">
        <v>12</v>
      </c>
      <c r="B6" s="6">
        <v>4</v>
      </c>
      <c r="C6" s="6">
        <v>400</v>
      </c>
      <c r="D6" s="6">
        <v>438</v>
      </c>
      <c r="E6" s="10">
        <f t="shared" si="0"/>
        <v>209.24626639440905</v>
      </c>
      <c r="F6" s="7">
        <f t="shared" si="1"/>
        <v>0.17719954091058063</v>
      </c>
      <c r="G6" s="10"/>
      <c r="H6" s="3">
        <f t="shared" si="2"/>
        <v>-143.96396396396395</v>
      </c>
      <c r="I6" s="3">
        <f t="shared" si="3"/>
        <v>-103.3153153153153</v>
      </c>
      <c r="J6" s="10">
        <f t="shared" si="4"/>
        <v>177.19954091058062</v>
      </c>
      <c r="O6" s="7">
        <v>0.13426500310318859</v>
      </c>
      <c r="R6" s="7"/>
      <c r="S6" s="7">
        <v>0.13426500310318859</v>
      </c>
    </row>
    <row r="7" spans="1:19" x14ac:dyDescent="0.3">
      <c r="A7" s="6">
        <v>11</v>
      </c>
      <c r="B7" s="6">
        <v>5</v>
      </c>
      <c r="C7" s="6">
        <v>348</v>
      </c>
      <c r="D7" s="6">
        <v>354</v>
      </c>
      <c r="E7" s="10">
        <f t="shared" si="0"/>
        <v>302.85309970347009</v>
      </c>
      <c r="F7" s="7">
        <f t="shared" si="1"/>
        <v>0.25647019254167736</v>
      </c>
      <c r="G7" s="10"/>
      <c r="H7" s="3">
        <f t="shared" si="2"/>
        <v>-187.99999999999997</v>
      </c>
      <c r="I7" s="3">
        <f t="shared" si="3"/>
        <v>-174.45045045045043</v>
      </c>
      <c r="J7" s="10">
        <f t="shared" si="4"/>
        <v>256.47019254167736</v>
      </c>
      <c r="O7" s="7">
        <v>0.13629845657909903</v>
      </c>
      <c r="R7" s="7">
        <v>0.12596851292147399</v>
      </c>
      <c r="S7" s="7">
        <v>0.18794817486722415</v>
      </c>
    </row>
    <row r="8" spans="1:19" x14ac:dyDescent="0.3">
      <c r="A8" s="6">
        <v>10</v>
      </c>
      <c r="B8" s="6">
        <v>6</v>
      </c>
      <c r="C8" s="6">
        <v>305</v>
      </c>
      <c r="D8" s="6">
        <v>277</v>
      </c>
      <c r="E8" s="10">
        <f t="shared" si="0"/>
        <v>387.7034949545851</v>
      </c>
      <c r="F8" s="7">
        <f t="shared" si="1"/>
        <v>0.32832548221379276</v>
      </c>
      <c r="G8" s="10"/>
      <c r="H8" s="3">
        <f t="shared" si="2"/>
        <v>-224.41441441441441</v>
      </c>
      <c r="I8" s="3">
        <f t="shared" si="3"/>
        <v>-239.65765765765764</v>
      </c>
      <c r="J8" s="10">
        <f t="shared" si="4"/>
        <v>328.32548221379278</v>
      </c>
      <c r="O8" s="7">
        <v>7.9140202459232478E-2</v>
      </c>
      <c r="R8" s="7">
        <v>7.9140202459232478E-2</v>
      </c>
      <c r="S8" s="7"/>
    </row>
    <row r="9" spans="1:19" x14ac:dyDescent="0.3">
      <c r="A9" s="6">
        <v>7</v>
      </c>
      <c r="B9" s="6">
        <v>7</v>
      </c>
      <c r="C9" s="6">
        <v>197</v>
      </c>
      <c r="D9" s="6">
        <v>325</v>
      </c>
      <c r="E9" s="10">
        <f t="shared" si="0"/>
        <v>440.85598555537388</v>
      </c>
      <c r="F9" s="7">
        <f t="shared" si="1"/>
        <v>0.37333750128112742</v>
      </c>
      <c r="G9" s="10"/>
      <c r="H9" s="3">
        <f t="shared" si="2"/>
        <v>-315.87387387387383</v>
      </c>
      <c r="I9" s="3">
        <f t="shared" si="3"/>
        <v>-199.00900900900899</v>
      </c>
      <c r="J9" s="10">
        <f t="shared" si="4"/>
        <v>373.33750128112735</v>
      </c>
      <c r="O9" s="7">
        <v>5.2691566761963543E-2</v>
      </c>
      <c r="R9" s="7">
        <v>5.2691566761963543E-2</v>
      </c>
      <c r="S9" s="7"/>
    </row>
    <row r="10" spans="1:19" x14ac:dyDescent="0.3">
      <c r="A10" s="6">
        <v>8</v>
      </c>
      <c r="B10" s="6">
        <v>8</v>
      </c>
      <c r="C10" s="6">
        <v>266</v>
      </c>
      <c r="D10" s="6">
        <v>373</v>
      </c>
      <c r="E10" s="10">
        <f t="shared" si="0"/>
        <v>356.91035288990986</v>
      </c>
      <c r="F10" s="7">
        <f t="shared" si="1"/>
        <v>0.30224840695181554</v>
      </c>
      <c r="G10" s="10"/>
      <c r="H10" s="3">
        <f t="shared" si="2"/>
        <v>-257.44144144144144</v>
      </c>
      <c r="I10" s="3">
        <f t="shared" si="3"/>
        <v>-158.36036036036035</v>
      </c>
      <c r="J10" s="10">
        <f t="shared" si="4"/>
        <v>302.24840695181558</v>
      </c>
      <c r="O10" s="7">
        <v>0.13004762106107734</v>
      </c>
      <c r="R10" s="7"/>
      <c r="S10" s="7">
        <v>0.13004762106107734</v>
      </c>
    </row>
    <row r="11" spans="1:19" x14ac:dyDescent="0.3">
      <c r="A11" s="6">
        <v>9</v>
      </c>
      <c r="B11" s="6">
        <v>9</v>
      </c>
      <c r="C11" s="6">
        <v>328</v>
      </c>
      <c r="D11" s="6">
        <v>414</v>
      </c>
      <c r="E11" s="10">
        <f t="shared" si="0"/>
        <v>282.63050083103201</v>
      </c>
      <c r="F11" s="7">
        <f t="shared" si="1"/>
        <v>0.23934474845150455</v>
      </c>
      <c r="G11" s="10"/>
      <c r="H11" s="3">
        <f t="shared" si="2"/>
        <v>-204.93693693693692</v>
      </c>
      <c r="I11" s="3">
        <f t="shared" si="3"/>
        <v>-123.63963963963963</v>
      </c>
      <c r="J11" s="10">
        <f t="shared" si="4"/>
        <v>239.34474845150459</v>
      </c>
      <c r="O11" s="7">
        <v>0.13549366829824955</v>
      </c>
      <c r="R11" s="7">
        <v>0.12705564316287471</v>
      </c>
      <c r="S11" s="7">
        <v>0.14393169343362436</v>
      </c>
    </row>
    <row r="12" spans="1:19" x14ac:dyDescent="0.3">
      <c r="A12" s="6">
        <v>13</v>
      </c>
      <c r="B12" s="6">
        <v>10</v>
      </c>
      <c r="C12" s="6">
        <v>382</v>
      </c>
      <c r="D12" s="6">
        <v>292</v>
      </c>
      <c r="E12" s="10">
        <f t="shared" si="0"/>
        <v>327.36523944976199</v>
      </c>
      <c r="F12" s="7">
        <f t="shared" si="1"/>
        <v>0.27722822079529391</v>
      </c>
      <c r="G12" s="10"/>
      <c r="H12" s="3">
        <f t="shared" si="2"/>
        <v>-159.2072072072072</v>
      </c>
      <c r="I12" s="3">
        <f t="shared" si="3"/>
        <v>-226.95495495495493</v>
      </c>
      <c r="J12" s="10">
        <f t="shared" si="4"/>
        <v>277.22822079529391</v>
      </c>
      <c r="O12" s="7">
        <v>0.13018354860639053</v>
      </c>
      <c r="R12" s="7"/>
      <c r="S12" s="7">
        <v>0.13018354860639053</v>
      </c>
    </row>
    <row r="13" spans="1:19" x14ac:dyDescent="0.3">
      <c r="A13" s="6">
        <v>16</v>
      </c>
      <c r="B13" s="6">
        <v>11</v>
      </c>
      <c r="C13" s="6">
        <v>402</v>
      </c>
      <c r="D13" s="6">
        <v>221</v>
      </c>
      <c r="E13" s="10">
        <f t="shared" si="0"/>
        <v>378.34508058120696</v>
      </c>
      <c r="F13" s="7">
        <f t="shared" si="1"/>
        <v>0.32040033851021127</v>
      </c>
      <c r="G13" s="10"/>
      <c r="H13" s="3">
        <f t="shared" si="2"/>
        <v>-142.27027027027026</v>
      </c>
      <c r="I13" s="3">
        <f t="shared" si="3"/>
        <v>-287.08108108108104</v>
      </c>
      <c r="J13" s="10">
        <f t="shared" si="4"/>
        <v>320.40033851021127</v>
      </c>
      <c r="O13" s="7">
        <v>7.0739478251692078E-2</v>
      </c>
      <c r="R13" s="7">
        <v>7.0739478251692078E-2</v>
      </c>
      <c r="S13" s="7"/>
    </row>
    <row r="14" spans="1:19" x14ac:dyDescent="0.3">
      <c r="A14" s="6">
        <v>17</v>
      </c>
      <c r="B14" s="6">
        <v>12</v>
      </c>
      <c r="C14" s="6">
        <v>446</v>
      </c>
      <c r="D14" s="6">
        <v>276</v>
      </c>
      <c r="E14" s="10">
        <f t="shared" si="0"/>
        <v>309.89030317194505</v>
      </c>
      <c r="F14" s="7">
        <f t="shared" si="1"/>
        <v>0.26242962610957504</v>
      </c>
      <c r="G14" s="10"/>
      <c r="H14" s="3">
        <f t="shared" si="2"/>
        <v>-105.00900900900901</v>
      </c>
      <c r="I14" s="3">
        <f t="shared" si="3"/>
        <v>-240.5045045045045</v>
      </c>
      <c r="J14" s="10">
        <f t="shared" si="4"/>
        <v>262.42962610957505</v>
      </c>
      <c r="O14" s="7">
        <v>0.12532386043510566</v>
      </c>
      <c r="R14" s="7">
        <v>0.13090221061224988</v>
      </c>
      <c r="S14" s="7">
        <v>0.11974551025796142</v>
      </c>
    </row>
    <row r="15" spans="1:19" x14ac:dyDescent="0.3">
      <c r="A15" s="6">
        <v>18</v>
      </c>
      <c r="B15" s="6">
        <v>13</v>
      </c>
      <c r="C15" s="6">
        <v>500</v>
      </c>
      <c r="D15" s="6">
        <v>320</v>
      </c>
      <c r="E15" s="10">
        <f t="shared" si="0"/>
        <v>250</v>
      </c>
      <c r="F15" s="7">
        <f t="shared" si="1"/>
        <v>0.21171171171171171</v>
      </c>
      <c r="G15" s="10"/>
      <c r="H15" s="3">
        <f t="shared" si="2"/>
        <v>-59.279279279279272</v>
      </c>
      <c r="I15" s="3">
        <f t="shared" si="3"/>
        <v>-203.24324324324323</v>
      </c>
      <c r="J15" s="10">
        <f t="shared" si="4"/>
        <v>211.7117117117117</v>
      </c>
      <c r="O15" s="7">
        <v>0.12483399734395764</v>
      </c>
      <c r="R15" s="7">
        <v>0.12483399734395764</v>
      </c>
      <c r="S15" s="7"/>
    </row>
    <row r="16" spans="1:19" x14ac:dyDescent="0.3">
      <c r="A16" s="6">
        <v>19</v>
      </c>
      <c r="B16" s="6">
        <v>14</v>
      </c>
      <c r="C16" s="6">
        <v>418</v>
      </c>
      <c r="D16" s="6">
        <v>149</v>
      </c>
      <c r="E16" s="10">
        <f t="shared" si="0"/>
        <v>438.20657229210974</v>
      </c>
      <c r="F16" s="7">
        <f t="shared" si="1"/>
        <v>0.37109385401313794</v>
      </c>
      <c r="G16" s="10"/>
      <c r="H16" s="3">
        <f t="shared" si="2"/>
        <v>-128.72072072072072</v>
      </c>
      <c r="I16" s="3">
        <f t="shared" si="3"/>
        <v>-348.05405405405401</v>
      </c>
      <c r="J16" s="10">
        <f t="shared" si="4"/>
        <v>371.0938540131379</v>
      </c>
      <c r="O16" s="7">
        <v>6.8839902858210816E-2</v>
      </c>
      <c r="R16" s="7">
        <v>6.8839902858210816E-2</v>
      </c>
      <c r="S16" s="7"/>
    </row>
    <row r="17" spans="1:19" x14ac:dyDescent="0.3">
      <c r="A17" s="6">
        <v>4</v>
      </c>
      <c r="B17" s="6">
        <v>15</v>
      </c>
      <c r="C17" s="6">
        <v>203</v>
      </c>
      <c r="D17" s="6">
        <v>402</v>
      </c>
      <c r="E17" s="10">
        <f t="shared" si="0"/>
        <v>399.56601457080905</v>
      </c>
      <c r="F17" s="7">
        <f t="shared" si="1"/>
        <v>0.33837121954645089</v>
      </c>
      <c r="G17" s="10"/>
      <c r="H17" s="3">
        <f t="shared" si="2"/>
        <v>-310.7927927927928</v>
      </c>
      <c r="I17" s="3">
        <f t="shared" si="3"/>
        <v>-133.80180180180179</v>
      </c>
      <c r="J17" s="10">
        <f t="shared" si="4"/>
        <v>338.3712195464509</v>
      </c>
      <c r="O17" s="7">
        <v>4.9819168173599694E-2</v>
      </c>
      <c r="R17" s="7">
        <v>4.9819168173599694E-2</v>
      </c>
      <c r="S17" s="7"/>
    </row>
    <row r="18" spans="1:19" x14ac:dyDescent="0.3">
      <c r="A18" s="6">
        <v>5</v>
      </c>
      <c r="B18" s="6">
        <v>16</v>
      </c>
      <c r="C18" s="6">
        <v>259</v>
      </c>
      <c r="D18" s="6">
        <v>440</v>
      </c>
      <c r="E18" s="10">
        <f t="shared" si="0"/>
        <v>333.34816633663968</v>
      </c>
      <c r="F18" s="7">
        <f t="shared" si="1"/>
        <v>0.28229484356436146</v>
      </c>
      <c r="G18" s="10"/>
      <c r="H18" s="3">
        <f t="shared" si="2"/>
        <v>-263.36936936936934</v>
      </c>
      <c r="I18" s="3">
        <f t="shared" si="3"/>
        <v>-101.62162162162161</v>
      </c>
      <c r="J18" s="10">
        <f t="shared" si="4"/>
        <v>282.29484356436149</v>
      </c>
      <c r="O18" s="7">
        <v>0.11023516178541343</v>
      </c>
      <c r="R18" s="7">
        <v>9.0313331968052274E-2</v>
      </c>
      <c r="S18" s="7">
        <v>0.13015699160277458</v>
      </c>
    </row>
    <row r="19" spans="1:19" x14ac:dyDescent="0.3">
      <c r="A19" s="6">
        <v>6</v>
      </c>
      <c r="B19" s="6">
        <v>17</v>
      </c>
      <c r="C19" s="6">
        <v>311</v>
      </c>
      <c r="D19" s="6">
        <v>475</v>
      </c>
      <c r="E19" s="10">
        <f t="shared" si="0"/>
        <v>272.59126911917042</v>
      </c>
      <c r="F19" s="7">
        <f t="shared" si="1"/>
        <v>0.2308430567315497</v>
      </c>
      <c r="G19" s="10"/>
      <c r="H19" s="3">
        <f t="shared" si="2"/>
        <v>-219.33333333333331</v>
      </c>
      <c r="I19" s="3">
        <f t="shared" si="3"/>
        <v>-71.981981981981974</v>
      </c>
      <c r="J19" s="10">
        <f t="shared" si="4"/>
        <v>230.84305673154972</v>
      </c>
      <c r="O19" s="7">
        <v>0.11598746081504738</v>
      </c>
      <c r="R19" s="7">
        <v>0.11598746081504738</v>
      </c>
      <c r="S19" s="7"/>
    </row>
    <row r="20" spans="1:19" x14ac:dyDescent="0.3">
      <c r="A20" s="6">
        <v>1</v>
      </c>
      <c r="B20" s="6">
        <v>18</v>
      </c>
      <c r="C20" s="6">
        <v>136</v>
      </c>
      <c r="D20" s="6">
        <v>425</v>
      </c>
      <c r="E20" s="10">
        <f t="shared" si="0"/>
        <v>454.51182602876241</v>
      </c>
      <c r="F20" s="7">
        <f t="shared" si="1"/>
        <v>0.38490190672705998</v>
      </c>
      <c r="G20" s="10"/>
      <c r="H20" s="3">
        <f t="shared" si="2"/>
        <v>-367.53153153153153</v>
      </c>
      <c r="I20" s="3">
        <f t="shared" si="3"/>
        <v>-114.32432432432431</v>
      </c>
      <c r="J20" s="10">
        <f t="shared" si="4"/>
        <v>384.90190672706007</v>
      </c>
      <c r="O20" s="7">
        <v>7.2661059568195713E-2</v>
      </c>
      <c r="R20" s="7">
        <v>7.2661059568195713E-2</v>
      </c>
      <c r="S20" s="7"/>
    </row>
    <row r="21" spans="1:19" x14ac:dyDescent="0.3">
      <c r="A21" s="6">
        <v>2</v>
      </c>
      <c r="B21" s="6">
        <v>19</v>
      </c>
      <c r="C21" s="6">
        <v>195</v>
      </c>
      <c r="D21" s="6">
        <v>468</v>
      </c>
      <c r="E21" s="10">
        <f t="shared" si="0"/>
        <v>386.12044752900619</v>
      </c>
      <c r="F21" s="7">
        <f t="shared" si="1"/>
        <v>0.32698488349303223</v>
      </c>
      <c r="G21" s="10"/>
      <c r="H21" s="3">
        <f t="shared" si="2"/>
        <v>-317.56756756756755</v>
      </c>
      <c r="I21" s="3">
        <f t="shared" si="3"/>
        <v>-77.909909909909899</v>
      </c>
      <c r="J21" s="10">
        <f t="shared" si="4"/>
        <v>326.98488349303221</v>
      </c>
      <c r="O21" s="7">
        <v>7.3497013079188489E-2</v>
      </c>
      <c r="R21" s="7">
        <v>7.3497013079188489E-2</v>
      </c>
      <c r="S21" s="7"/>
    </row>
    <row r="22" spans="1:19" x14ac:dyDescent="0.3">
      <c r="A22" s="6">
        <v>3</v>
      </c>
      <c r="B22" s="6">
        <v>20</v>
      </c>
      <c r="C22" s="6">
        <v>250</v>
      </c>
      <c r="D22" s="6">
        <v>514</v>
      </c>
      <c r="E22" s="10">
        <f t="shared" si="0"/>
        <v>323.28934408668653</v>
      </c>
      <c r="F22" s="7">
        <f t="shared" si="1"/>
        <v>0.27377656165899578</v>
      </c>
      <c r="G22" s="10"/>
      <c r="H22" s="3">
        <f t="shared" si="2"/>
        <v>-270.99099099099095</v>
      </c>
      <c r="I22" s="3">
        <f t="shared" si="3"/>
        <v>-38.95495495495495</v>
      </c>
      <c r="J22" s="10">
        <f t="shared" si="4"/>
        <v>273.77656165899577</v>
      </c>
      <c r="O22" s="7">
        <v>8.5462119681338058E-2</v>
      </c>
      <c r="R22" s="7">
        <v>8.5462119681338058E-2</v>
      </c>
      <c r="S22" s="7"/>
    </row>
    <row r="23" spans="1:19" x14ac:dyDescent="0.3">
      <c r="A23" s="6">
        <v>21</v>
      </c>
      <c r="B23" s="6">
        <v>21</v>
      </c>
      <c r="C23" s="6">
        <v>528</v>
      </c>
      <c r="D23" s="6">
        <v>265</v>
      </c>
      <c r="E23" s="10">
        <f t="shared" si="0"/>
        <v>297.97483115189442</v>
      </c>
      <c r="F23" s="7">
        <f t="shared" si="1"/>
        <v>0.25233904620070335</v>
      </c>
      <c r="G23" s="10"/>
      <c r="H23" s="3">
        <f t="shared" si="2"/>
        <v>-35.567567567567565</v>
      </c>
      <c r="I23" s="3">
        <f t="shared" si="3"/>
        <v>-249.8198198198198</v>
      </c>
      <c r="J23" s="10">
        <f t="shared" si="4"/>
        <v>252.33904620070336</v>
      </c>
      <c r="O23" s="7">
        <v>0.12933603234812702</v>
      </c>
      <c r="R23" s="7">
        <v>0.11723365216516216</v>
      </c>
      <c r="S23" s="7">
        <v>0.14143841253109191</v>
      </c>
    </row>
    <row r="24" spans="1:19" x14ac:dyDescent="0.3">
      <c r="A24" s="6">
        <v>20</v>
      </c>
      <c r="B24" s="6">
        <v>22</v>
      </c>
      <c r="C24" s="6">
        <v>482</v>
      </c>
      <c r="D24" s="6">
        <v>229</v>
      </c>
      <c r="E24" s="10">
        <f t="shared" si="0"/>
        <v>342.49817517762045</v>
      </c>
      <c r="F24" s="7">
        <f t="shared" si="1"/>
        <v>0.29004349969996684</v>
      </c>
      <c r="G24" s="10"/>
      <c r="H24" s="3">
        <f t="shared" si="2"/>
        <v>-74.522522522522522</v>
      </c>
      <c r="I24" s="3">
        <f t="shared" si="3"/>
        <v>-280.30630630630628</v>
      </c>
      <c r="J24" s="10">
        <f t="shared" si="4"/>
        <v>290.04349969996684</v>
      </c>
      <c r="O24" s="7">
        <v>0.1232843543332722</v>
      </c>
      <c r="R24" s="7"/>
      <c r="S24" s="7">
        <v>0.1232843543332722</v>
      </c>
    </row>
    <row r="25" spans="1:19" x14ac:dyDescent="0.3">
      <c r="A25" s="6">
        <v>24</v>
      </c>
      <c r="B25" s="6">
        <v>23</v>
      </c>
      <c r="C25" s="6">
        <v>545</v>
      </c>
      <c r="D25" s="6">
        <v>209</v>
      </c>
      <c r="E25" s="10">
        <f t="shared" si="0"/>
        <v>351.8891871029856</v>
      </c>
      <c r="F25" s="7">
        <f t="shared" si="1"/>
        <v>0.29799624853766349</v>
      </c>
      <c r="G25" s="10"/>
      <c r="H25" s="3">
        <f t="shared" si="2"/>
        <v>-21.171171171171171</v>
      </c>
      <c r="I25" s="3">
        <f t="shared" si="3"/>
        <v>-297.24324324324323</v>
      </c>
      <c r="J25" s="10">
        <f t="shared" si="4"/>
        <v>297.99624853766346</v>
      </c>
      <c r="O25" s="7">
        <v>8.3021975510245524E-2</v>
      </c>
      <c r="R25" s="7">
        <v>8.3021975510245524E-2</v>
      </c>
      <c r="S25" s="7"/>
    </row>
    <row r="26" spans="1:19" x14ac:dyDescent="0.3">
      <c r="A26" s="6">
        <v>22</v>
      </c>
      <c r="B26" s="6">
        <v>24</v>
      </c>
      <c r="C26" s="6">
        <v>488</v>
      </c>
      <c r="D26" s="6">
        <v>176</v>
      </c>
      <c r="E26" s="10">
        <f t="shared" si="0"/>
        <v>392.65761166695853</v>
      </c>
      <c r="F26" s="7">
        <f t="shared" si="1"/>
        <v>0.33252086033057748</v>
      </c>
      <c r="G26" s="10"/>
      <c r="H26" s="3">
        <f t="shared" si="2"/>
        <v>-69.441441441441441</v>
      </c>
      <c r="I26" s="3">
        <f t="shared" si="3"/>
        <v>-325.18918918918916</v>
      </c>
      <c r="J26" s="10">
        <f t="shared" si="4"/>
        <v>332.52086033057748</v>
      </c>
      <c r="O26" s="7">
        <v>8.0668737438333762E-2</v>
      </c>
      <c r="R26" s="7">
        <v>8.0668737438333762E-2</v>
      </c>
      <c r="S26" s="7"/>
    </row>
    <row r="27" spans="1:19" x14ac:dyDescent="0.3">
      <c r="A27" s="6">
        <v>23</v>
      </c>
      <c r="B27" s="6">
        <v>25</v>
      </c>
      <c r="C27" s="6">
        <v>544</v>
      </c>
      <c r="D27" s="6">
        <v>151</v>
      </c>
      <c r="E27" s="10">
        <f t="shared" si="0"/>
        <v>409.82557265256156</v>
      </c>
      <c r="F27" s="7">
        <f t="shared" si="1"/>
        <v>0.3470594939580251</v>
      </c>
      <c r="G27" s="10"/>
      <c r="H27" s="3">
        <f t="shared" si="2"/>
        <v>-22.018018018018015</v>
      </c>
      <c r="I27" s="3">
        <f t="shared" si="3"/>
        <v>-346.36036036036035</v>
      </c>
      <c r="J27" s="10">
        <f t="shared" si="4"/>
        <v>347.05949395802509</v>
      </c>
      <c r="O27" s="7"/>
      <c r="R27" s="7"/>
      <c r="S27" s="7"/>
    </row>
    <row r="28" spans="1:19" x14ac:dyDescent="0.3">
      <c r="A28" s="6">
        <v>74</v>
      </c>
      <c r="B28" s="6">
        <v>26</v>
      </c>
      <c r="C28" s="6">
        <v>624</v>
      </c>
      <c r="D28" s="6">
        <v>756</v>
      </c>
      <c r="E28" s="10">
        <f t="shared" si="0"/>
        <v>203.30272993740147</v>
      </c>
      <c r="F28" s="7">
        <f t="shared" si="1"/>
        <v>0.17216627580284447</v>
      </c>
      <c r="G28" s="10"/>
      <c r="H28" s="3">
        <f t="shared" si="2"/>
        <v>45.729729729729726</v>
      </c>
      <c r="I28" s="3">
        <f t="shared" si="3"/>
        <v>165.98198198198196</v>
      </c>
      <c r="J28" s="10">
        <f t="shared" si="4"/>
        <v>172.16627580284447</v>
      </c>
      <c r="O28" s="7">
        <v>9.016964908203591E-2</v>
      </c>
      <c r="R28" s="7">
        <v>9.016964908203591E-2</v>
      </c>
      <c r="S28" s="7"/>
    </row>
    <row r="29" spans="1:19" x14ac:dyDescent="0.3">
      <c r="A29" s="6">
        <v>73</v>
      </c>
      <c r="B29" s="6">
        <v>27</v>
      </c>
      <c r="C29" s="6">
        <v>621</v>
      </c>
      <c r="D29" s="6">
        <v>825</v>
      </c>
      <c r="E29" s="10">
        <f t="shared" si="0"/>
        <v>269.8629281690985</v>
      </c>
      <c r="F29" s="7">
        <f t="shared" si="1"/>
        <v>0.22853256980085818</v>
      </c>
      <c r="G29" s="10"/>
      <c r="H29" s="3">
        <f t="shared" si="2"/>
        <v>43.189189189189186</v>
      </c>
      <c r="I29" s="3">
        <f t="shared" si="3"/>
        <v>224.41441441441441</v>
      </c>
      <c r="J29" s="10">
        <f t="shared" si="4"/>
        <v>228.53256980085817</v>
      </c>
      <c r="O29" s="7">
        <v>0.13050189895515302</v>
      </c>
      <c r="R29" s="7">
        <v>0.11701412239408189</v>
      </c>
      <c r="S29" s="7">
        <v>0.14398967551622413</v>
      </c>
    </row>
    <row r="30" spans="1:19" x14ac:dyDescent="0.3">
      <c r="A30" s="6">
        <v>72</v>
      </c>
      <c r="B30" s="6">
        <v>28</v>
      </c>
      <c r="C30" s="6">
        <v>620</v>
      </c>
      <c r="D30" s="6">
        <v>893</v>
      </c>
      <c r="E30" s="10">
        <f t="shared" si="0"/>
        <v>336.73283178211182</v>
      </c>
      <c r="F30" s="7">
        <f t="shared" si="1"/>
        <v>0.28516113682449107</v>
      </c>
      <c r="G30" s="10"/>
      <c r="H30" s="3">
        <f t="shared" si="2"/>
        <v>42.342342342342342</v>
      </c>
      <c r="I30" s="3">
        <f t="shared" si="3"/>
        <v>282</v>
      </c>
      <c r="J30" s="10">
        <f t="shared" si="4"/>
        <v>285.16113682449105</v>
      </c>
      <c r="O30" s="7">
        <v>0.1036478165196234</v>
      </c>
      <c r="R30" s="7">
        <v>0.1000396982929737</v>
      </c>
      <c r="S30" s="7">
        <v>0.10545187563294826</v>
      </c>
    </row>
    <row r="31" spans="1:19" x14ac:dyDescent="0.3">
      <c r="A31" s="6">
        <v>71</v>
      </c>
      <c r="B31" s="6">
        <v>29</v>
      </c>
      <c r="C31" s="6">
        <v>622</v>
      </c>
      <c r="D31" s="6">
        <v>954</v>
      </c>
      <c r="E31" s="10">
        <f t="shared" si="0"/>
        <v>397.41665792968467</v>
      </c>
      <c r="F31" s="7">
        <f t="shared" si="1"/>
        <v>0.33655104365216537</v>
      </c>
      <c r="G31" s="10"/>
      <c r="H31" s="3">
        <f t="shared" si="2"/>
        <v>44.03603603603603</v>
      </c>
      <c r="I31" s="3">
        <f t="shared" si="3"/>
        <v>333.65765765765764</v>
      </c>
      <c r="J31" s="10">
        <f t="shared" si="4"/>
        <v>336.55104365216533</v>
      </c>
      <c r="O31" s="7">
        <v>5.9223931768975155E-2</v>
      </c>
      <c r="R31" s="7">
        <v>5.9223931768975155E-2</v>
      </c>
      <c r="S31" s="7"/>
    </row>
    <row r="32" spans="1:19" x14ac:dyDescent="0.3">
      <c r="A32" s="6">
        <v>64</v>
      </c>
      <c r="B32" s="6">
        <v>30</v>
      </c>
      <c r="C32" s="6">
        <v>751</v>
      </c>
      <c r="D32" s="6">
        <v>705</v>
      </c>
      <c r="E32" s="10">
        <f t="shared" si="0"/>
        <v>231.91808898833224</v>
      </c>
      <c r="F32" s="7">
        <f t="shared" si="1"/>
        <v>0.19639910238651559</v>
      </c>
      <c r="G32" s="10"/>
      <c r="H32" s="3">
        <f t="shared" si="2"/>
        <v>153.27927927927928</v>
      </c>
      <c r="I32" s="3">
        <f t="shared" si="3"/>
        <v>122.79279279279278</v>
      </c>
      <c r="J32" s="10">
        <f t="shared" si="4"/>
        <v>196.39910238651561</v>
      </c>
      <c r="O32" s="7">
        <v>0.16598687732739142</v>
      </c>
      <c r="R32" s="7"/>
      <c r="S32" s="7">
        <v>0.16598687732739142</v>
      </c>
    </row>
    <row r="33" spans="1:19" x14ac:dyDescent="0.3">
      <c r="A33" s="6">
        <v>63</v>
      </c>
      <c r="B33" s="6">
        <v>31</v>
      </c>
      <c r="C33" s="6">
        <v>786</v>
      </c>
      <c r="D33" s="6">
        <v>759</v>
      </c>
      <c r="E33" s="10">
        <f t="shared" si="0"/>
        <v>293.69542046140248</v>
      </c>
      <c r="F33" s="7">
        <f t="shared" si="1"/>
        <v>0.24871504075109757</v>
      </c>
      <c r="G33" s="10"/>
      <c r="H33" s="3">
        <f t="shared" si="2"/>
        <v>182.91891891891891</v>
      </c>
      <c r="I33" s="3">
        <f t="shared" si="3"/>
        <v>168.52252252252251</v>
      </c>
      <c r="J33" s="10">
        <f t="shared" si="4"/>
        <v>248.71504075109758</v>
      </c>
      <c r="O33" s="7">
        <v>0.11593102382905003</v>
      </c>
      <c r="R33" s="7">
        <v>0.10610465116279069</v>
      </c>
      <c r="S33" s="7">
        <v>0.12084421016217969</v>
      </c>
    </row>
    <row r="34" spans="1:19" x14ac:dyDescent="0.3">
      <c r="A34" s="6">
        <v>62</v>
      </c>
      <c r="B34" s="6">
        <v>32</v>
      </c>
      <c r="C34" s="6">
        <v>831</v>
      </c>
      <c r="D34" s="6">
        <v>793</v>
      </c>
      <c r="E34" s="10">
        <f t="shared" si="0"/>
        <v>349.87140494758927</v>
      </c>
      <c r="F34" s="7">
        <f t="shared" si="1"/>
        <v>0.29628749608174221</v>
      </c>
      <c r="G34" s="10"/>
      <c r="H34" s="3">
        <f t="shared" si="2"/>
        <v>221.027027027027</v>
      </c>
      <c r="I34" s="3">
        <f t="shared" si="3"/>
        <v>197.3153153153153</v>
      </c>
      <c r="J34" s="10">
        <f t="shared" si="4"/>
        <v>296.28749608174223</v>
      </c>
      <c r="O34" s="7">
        <v>9.1802863256209705E-2</v>
      </c>
      <c r="R34" s="7">
        <v>8.079361832685647E-2</v>
      </c>
      <c r="S34" s="7">
        <v>0.10281210818556293</v>
      </c>
    </row>
    <row r="35" spans="1:19" x14ac:dyDescent="0.3">
      <c r="A35" s="6">
        <v>61</v>
      </c>
      <c r="B35" s="6">
        <v>33</v>
      </c>
      <c r="C35" s="6">
        <v>850</v>
      </c>
      <c r="D35" s="6">
        <v>847</v>
      </c>
      <c r="E35" s="10">
        <f t="shared" si="0"/>
        <v>400.96009776535124</v>
      </c>
      <c r="F35" s="7">
        <f t="shared" si="1"/>
        <v>0.33955179450399114</v>
      </c>
      <c r="G35" s="10"/>
      <c r="H35" s="3">
        <f t="shared" si="2"/>
        <v>237.11711711711709</v>
      </c>
      <c r="I35" s="3">
        <f t="shared" si="3"/>
        <v>243.04504504504501</v>
      </c>
      <c r="J35" s="10">
        <f t="shared" si="4"/>
        <v>339.55179450399106</v>
      </c>
      <c r="O35" s="7"/>
      <c r="R35" s="7"/>
      <c r="S35" s="7"/>
    </row>
    <row r="36" spans="1:19" x14ac:dyDescent="0.3">
      <c r="A36" s="6">
        <v>25</v>
      </c>
      <c r="B36" s="6">
        <v>73</v>
      </c>
      <c r="C36" s="6">
        <v>608</v>
      </c>
      <c r="D36" s="6">
        <v>183</v>
      </c>
      <c r="E36" s="10">
        <f>((C36-$C$2)^2+(D36-$D$2)^2)^0.5</f>
        <v>378.91027961774802</v>
      </c>
      <c r="F36" s="7">
        <f>E36/$L$4/1000</f>
        <v>0.32087897553214695</v>
      </c>
      <c r="G36" s="10"/>
      <c r="H36" s="3">
        <f t="shared" si="2"/>
        <v>32.18018018018018</v>
      </c>
      <c r="I36" s="3">
        <f t="shared" si="3"/>
        <v>-319.26126126126121</v>
      </c>
      <c r="J36" s="10">
        <f>SQRT(H36^2+I36^2)</f>
        <v>320.87897553214691</v>
      </c>
      <c r="O36" s="7"/>
      <c r="R36" s="7"/>
      <c r="S36" s="7"/>
    </row>
    <row r="37" spans="1:19" x14ac:dyDescent="0.3">
      <c r="A37" s="6">
        <v>26</v>
      </c>
      <c r="B37" s="6">
        <v>74</v>
      </c>
      <c r="C37" s="6">
        <v>590</v>
      </c>
      <c r="D37" s="6">
        <v>254</v>
      </c>
      <c r="E37" s="10">
        <f>((C37-$C$2)^2+(D37-$D$2)^2)^0.5</f>
        <v>306.65289824164387</v>
      </c>
      <c r="F37" s="7">
        <f>E37/$L$4/1000</f>
        <v>0.25968803995238304</v>
      </c>
      <c r="G37" s="10"/>
      <c r="H37" s="3">
        <f t="shared" si="2"/>
        <v>16.936936936936934</v>
      </c>
      <c r="I37" s="3">
        <f t="shared" si="3"/>
        <v>-259.1351351351351</v>
      </c>
      <c r="J37" s="10">
        <f>SQRT(H37^2+I37^2)</f>
        <v>259.68803995238306</v>
      </c>
      <c r="O37" s="7"/>
      <c r="R37" s="7"/>
      <c r="S37" s="7"/>
    </row>
    <row r="38" spans="1:19" x14ac:dyDescent="0.3">
      <c r="A38" s="6">
        <v>27</v>
      </c>
      <c r="B38" s="6">
        <v>75</v>
      </c>
      <c r="C38" s="6">
        <v>571</v>
      </c>
      <c r="D38" s="6">
        <v>332</v>
      </c>
      <c r="E38" s="10">
        <f>((C38-$C$2)^2+(D38-$D$2)^2)^0.5</f>
        <v>228.00219297190981</v>
      </c>
      <c r="F38" s="7">
        <f>E38/$L$4/1000</f>
        <v>0.19308293819242811</v>
      </c>
      <c r="G38" s="10"/>
      <c r="H38" s="3">
        <f t="shared" si="2"/>
        <v>0.84684684684684675</v>
      </c>
      <c r="I38" s="3">
        <f t="shared" si="3"/>
        <v>-193.08108108108107</v>
      </c>
      <c r="J38" s="10">
        <f>SQRT(H38^2+I38^2)</f>
        <v>193.08293819242812</v>
      </c>
      <c r="O38" s="7"/>
      <c r="R38" s="7"/>
      <c r="S38" s="7"/>
    </row>
    <row r="39" spans="1:19" x14ac:dyDescent="0.3">
      <c r="E39" s="10"/>
      <c r="F39" s="7"/>
      <c r="G39" s="10"/>
      <c r="H39" s="3"/>
      <c r="I39" s="3"/>
      <c r="J39" s="10"/>
      <c r="O39" s="7"/>
      <c r="R39" s="7"/>
      <c r="S39" s="7"/>
    </row>
    <row r="40" spans="1:19" x14ac:dyDescent="0.3">
      <c r="A40" s="6" t="s">
        <v>12</v>
      </c>
      <c r="B40" s="6" t="s">
        <v>39</v>
      </c>
      <c r="C40" s="6">
        <v>582</v>
      </c>
      <c r="D40" s="6">
        <v>296</v>
      </c>
      <c r="E40" s="10">
        <f>((C40-$C$2)^2+(D40-$D$2)^2)^0.5</f>
        <v>264.27258654654287</v>
      </c>
      <c r="F40" s="7">
        <f>E40/$L$4/1000</f>
        <v>0.22379840662500025</v>
      </c>
      <c r="G40" s="10"/>
      <c r="H40" s="3">
        <f>(C40-$C$2)/$L$4</f>
        <v>10.162162162162161</v>
      </c>
      <c r="I40" s="3">
        <f>(D40-$D$2)/$L$4</f>
        <v>-223.56756756756755</v>
      </c>
      <c r="J40" s="10">
        <f>SQRT(H40^2+I40^2)</f>
        <v>223.79840662500027</v>
      </c>
      <c r="O40" s="7">
        <v>0.13220640115309976</v>
      </c>
      <c r="R40" s="7">
        <v>0.11685223433480625</v>
      </c>
      <c r="S40" s="7">
        <v>0.14756056797139327</v>
      </c>
    </row>
    <row r="41" spans="1:19" x14ac:dyDescent="0.3">
      <c r="A41" s="6" t="s">
        <v>14</v>
      </c>
      <c r="B41" s="6" t="s">
        <v>38</v>
      </c>
      <c r="C41" s="10">
        <v>464</v>
      </c>
      <c r="D41" s="10">
        <v>254</v>
      </c>
      <c r="E41" s="10">
        <f>((C41-$C$2)^2+(D41-$D$2)^2)^0.5</f>
        <v>323.83946640272245</v>
      </c>
      <c r="F41" s="7">
        <f>E41/$L$4/1000</f>
        <v>0.2742424310077109</v>
      </c>
      <c r="G41" s="10"/>
      <c r="H41" s="3">
        <f>(C41-$C$2)/$L$4</f>
        <v>-89.765765765765764</v>
      </c>
      <c r="I41" s="3">
        <f>(D41-$D$2)/$L$4</f>
        <v>-259.1351351351351</v>
      </c>
      <c r="J41" s="10">
        <f>SQRT(H41^2+I41^2)</f>
        <v>274.24243100771088</v>
      </c>
      <c r="O41" s="7">
        <v>0.10907020163214459</v>
      </c>
      <c r="R41" s="7">
        <v>9.9839216598353417E-2</v>
      </c>
      <c r="S41" s="7">
        <v>0.1183011866659358</v>
      </c>
    </row>
    <row r="42" spans="1:19" x14ac:dyDescent="0.3">
      <c r="A42" s="6" t="s">
        <v>10</v>
      </c>
      <c r="B42" s="6" t="s">
        <v>37</v>
      </c>
      <c r="C42" s="6">
        <v>635</v>
      </c>
      <c r="D42" s="6">
        <v>210</v>
      </c>
      <c r="E42" s="10">
        <f>((C42-$C$2)^2+(D42-$D$2)^2)^0.5</f>
        <v>355.98455022655128</v>
      </c>
      <c r="F42" s="7">
        <f>E42/$L$4/1000</f>
        <v>0.30146439388554791</v>
      </c>
      <c r="G42" s="10"/>
      <c r="H42" s="3">
        <f>(C42-$C$2)/$L$4</f>
        <v>55.045045045045043</v>
      </c>
      <c r="I42" s="3">
        <f>(D42-$D$2)/$L$4</f>
        <v>-296.39639639639637</v>
      </c>
      <c r="J42" s="10">
        <f>SQRT(H42^2+I42^2)</f>
        <v>301.46439388554785</v>
      </c>
      <c r="O42" s="7">
        <v>8.2780059755030361E-2</v>
      </c>
      <c r="R42" s="7">
        <v>7.3356654499942928E-2</v>
      </c>
      <c r="S42" s="7">
        <v>9.220346501011778E-2</v>
      </c>
    </row>
    <row r="43" spans="1:19" x14ac:dyDescent="0.3">
      <c r="A43" s="6" t="s">
        <v>4</v>
      </c>
      <c r="B43" s="6" t="s">
        <v>36</v>
      </c>
      <c r="C43" s="6">
        <v>972</v>
      </c>
      <c r="D43" s="6">
        <v>603</v>
      </c>
      <c r="E43" s="10">
        <f>((C43-$C$2)^2+(D43-$D$2)^2)^0.5</f>
        <v>404.29321043025197</v>
      </c>
      <c r="F43" s="7">
        <f>E43/$L$4/1000</f>
        <v>0.3423744304544476</v>
      </c>
      <c r="G43" s="10"/>
      <c r="H43" s="3">
        <f>(C43-$C$2)/$L$4</f>
        <v>340.43243243243239</v>
      </c>
      <c r="I43" s="3">
        <f>(D43-$D$2)/$L$4</f>
        <v>36.414414414414409</v>
      </c>
      <c r="J43" s="10">
        <f>SQRT(H43^2+I43^2)</f>
        <v>342.37443045444758</v>
      </c>
      <c r="K43" s="10"/>
      <c r="O43" s="7">
        <v>3.9168945739123835E-2</v>
      </c>
      <c r="R43" s="7">
        <v>4.0219493777991673E-2</v>
      </c>
      <c r="S43" s="7">
        <v>3.8118397700255997E-2</v>
      </c>
    </row>
    <row r="44" spans="1:19" x14ac:dyDescent="0.3">
      <c r="A44" s="6" t="s">
        <v>2</v>
      </c>
      <c r="B44" s="6" t="s">
        <v>35</v>
      </c>
      <c r="C44" s="6">
        <v>622</v>
      </c>
      <c r="D44" s="6">
        <v>922</v>
      </c>
      <c r="E44" s="10">
        <f>((C44-$C$2)^2+(D44-$D$2)^2)^0.5</f>
        <v>365.71573660426481</v>
      </c>
      <c r="F44" s="7">
        <f>E44/$L$4/1000</f>
        <v>0.30970521838559356</v>
      </c>
      <c r="G44" s="10"/>
      <c r="H44" s="3">
        <f>(C44-$C$2)/$L$4</f>
        <v>44.03603603603603</v>
      </c>
      <c r="I44" s="3">
        <f>(D44-$D$2)/$L$4</f>
        <v>306.55855855855856</v>
      </c>
      <c r="J44" s="10">
        <f>SQRT(H44^2+I44^2)</f>
        <v>309.70521838559364</v>
      </c>
      <c r="K44" s="10"/>
      <c r="O44" s="7">
        <v>6.3740458314407847E-2</v>
      </c>
      <c r="R44" s="7">
        <v>7.1198856759858722E-2</v>
      </c>
      <c r="S44" s="7">
        <v>5.6282059868956957E-2</v>
      </c>
    </row>
    <row r="45" spans="1:19" x14ac:dyDescent="0.3">
      <c r="O45" s="7"/>
      <c r="R45" s="7"/>
      <c r="S45" s="7"/>
    </row>
    <row r="46" spans="1:19" x14ac:dyDescent="0.3">
      <c r="A46" s="6" t="s">
        <v>6</v>
      </c>
      <c r="B46" s="6" t="s">
        <v>34</v>
      </c>
      <c r="C46" s="6">
        <v>766</v>
      </c>
      <c r="D46" s="6">
        <v>534</v>
      </c>
      <c r="E46" s="10">
        <f t="shared" ref="E46:E51" si="5">((C46-$C$2)^2+(D46-$D$2)^2)^0.5</f>
        <v>197.71696942852427</v>
      </c>
      <c r="F46" s="7">
        <f t="shared" ref="F46:F51" si="6">E46/$L$4/1000</f>
        <v>0.1674359921286602</v>
      </c>
      <c r="G46" s="10"/>
      <c r="H46" s="3">
        <f t="shared" ref="H46:H51" si="7">(C46-$C$2)/$L$4</f>
        <v>165.98198198198196</v>
      </c>
      <c r="I46" s="3">
        <f t="shared" ref="I46:I51" si="8">(D46-$D$2)/$L$4</f>
        <v>-22.018018018018015</v>
      </c>
      <c r="J46" s="10">
        <f t="shared" ref="J46:J51" si="9">SQRT(H46^2+I46^2)</f>
        <v>167.43599212866016</v>
      </c>
      <c r="O46" s="7">
        <v>7.5799773006955409E-2</v>
      </c>
      <c r="R46" s="7">
        <v>4.6556540208060528E-2</v>
      </c>
      <c r="S46" s="7">
        <v>0.10504300580585031</v>
      </c>
    </row>
    <row r="47" spans="1:19" x14ac:dyDescent="0.3">
      <c r="A47" s="6" t="s">
        <v>22</v>
      </c>
      <c r="B47" s="6" t="s">
        <v>33</v>
      </c>
      <c r="C47" s="6">
        <v>624</v>
      </c>
      <c r="D47" s="6">
        <v>656</v>
      </c>
      <c r="E47" s="10">
        <f t="shared" si="5"/>
        <v>110.14535850411491</v>
      </c>
      <c r="F47" s="7">
        <f t="shared" si="6"/>
        <v>9.3276249544025233E-2</v>
      </c>
      <c r="G47" s="10"/>
      <c r="H47" s="3">
        <f t="shared" si="7"/>
        <v>45.729729729729726</v>
      </c>
      <c r="I47" s="3">
        <f t="shared" si="8"/>
        <v>81.297297297297291</v>
      </c>
      <c r="J47" s="10">
        <f t="shared" si="9"/>
        <v>93.276249544025234</v>
      </c>
      <c r="O47" s="7">
        <v>5.4575002184691669E-2</v>
      </c>
      <c r="R47" s="7">
        <v>5.8541483105546507E-2</v>
      </c>
      <c r="S47" s="7">
        <v>5.0608521263836831E-2</v>
      </c>
    </row>
    <row r="48" spans="1:19" x14ac:dyDescent="0.3">
      <c r="A48" s="6" t="s">
        <v>16</v>
      </c>
      <c r="B48" s="6" t="s">
        <v>32</v>
      </c>
      <c r="C48" s="6">
        <v>320</v>
      </c>
      <c r="D48" s="6">
        <v>444</v>
      </c>
      <c r="E48" s="10">
        <f t="shared" si="5"/>
        <v>275.60116110060204</v>
      </c>
      <c r="F48" s="7">
        <f t="shared" si="6"/>
        <v>0.23339197426537467</v>
      </c>
      <c r="G48" s="10"/>
      <c r="H48" s="3">
        <f t="shared" si="7"/>
        <v>-211.7117117117117</v>
      </c>
      <c r="I48" s="3">
        <f t="shared" si="8"/>
        <v>-98.234234234234222</v>
      </c>
      <c r="J48" s="10">
        <f t="shared" si="9"/>
        <v>233.3919742653747</v>
      </c>
      <c r="O48" s="7">
        <v>0.16808704017852316</v>
      </c>
      <c r="R48" s="7">
        <v>0.15169908177066396</v>
      </c>
      <c r="S48" s="7">
        <v>0.18447499858638236</v>
      </c>
    </row>
    <row r="49" spans="1:20" x14ac:dyDescent="0.3">
      <c r="A49" s="6" t="s">
        <v>8</v>
      </c>
      <c r="B49" s="6" t="s">
        <v>31</v>
      </c>
      <c r="C49" s="6">
        <v>732</v>
      </c>
      <c r="D49" s="6">
        <v>411</v>
      </c>
      <c r="E49" s="10">
        <f t="shared" si="5"/>
        <v>220.10224896624752</v>
      </c>
      <c r="F49" s="7">
        <f t="shared" si="6"/>
        <v>0.18639289552096636</v>
      </c>
      <c r="G49" s="10"/>
      <c r="H49" s="3">
        <f t="shared" si="7"/>
        <v>137.18918918918916</v>
      </c>
      <c r="I49" s="3">
        <f t="shared" si="8"/>
        <v>-126.18018018018017</v>
      </c>
      <c r="J49" s="10">
        <f t="shared" si="9"/>
        <v>186.39289552096633</v>
      </c>
      <c r="O49" s="7">
        <v>0.10856187219754886</v>
      </c>
      <c r="R49" s="7">
        <v>0.10203923091862453</v>
      </c>
      <c r="S49" s="7">
        <v>0.11508451347647318</v>
      </c>
    </row>
    <row r="50" spans="1:20" x14ac:dyDescent="0.3">
      <c r="A50" s="6" t="s">
        <v>30</v>
      </c>
      <c r="B50" s="6" t="s">
        <v>29</v>
      </c>
      <c r="C50" s="6">
        <v>792</v>
      </c>
      <c r="D50" s="6">
        <v>201</v>
      </c>
      <c r="E50" s="10">
        <f t="shared" si="5"/>
        <v>422.09596065349876</v>
      </c>
      <c r="F50" s="7">
        <f t="shared" si="6"/>
        <v>0.35745063334620614</v>
      </c>
      <c r="G50" s="10"/>
      <c r="H50" s="3">
        <f t="shared" si="7"/>
        <v>187.99999999999997</v>
      </c>
      <c r="I50" s="3">
        <f t="shared" si="8"/>
        <v>-304.01801801801798</v>
      </c>
      <c r="J50" s="10">
        <f t="shared" si="9"/>
        <v>357.45063334620613</v>
      </c>
      <c r="O50" s="7">
        <v>5.7740689419197452E-2</v>
      </c>
      <c r="R50" s="7">
        <v>4.4271343654059783E-2</v>
      </c>
      <c r="S50" s="7">
        <v>7.1210035184335121E-2</v>
      </c>
    </row>
    <row r="51" spans="1:20" x14ac:dyDescent="0.3">
      <c r="A51" s="6" t="s">
        <v>28</v>
      </c>
      <c r="B51" s="6" t="s">
        <v>27</v>
      </c>
      <c r="C51" s="6">
        <v>962</v>
      </c>
      <c r="D51" s="6">
        <v>360</v>
      </c>
      <c r="E51" s="10">
        <f t="shared" si="5"/>
        <v>440.07272126320214</v>
      </c>
      <c r="F51" s="7">
        <f t="shared" si="6"/>
        <v>0.372674196385054</v>
      </c>
      <c r="G51" s="10"/>
      <c r="H51" s="3">
        <f t="shared" si="7"/>
        <v>331.96396396396392</v>
      </c>
      <c r="I51" s="3">
        <f t="shared" si="8"/>
        <v>-169.36936936936937</v>
      </c>
      <c r="J51" s="10">
        <f t="shared" si="9"/>
        <v>372.67419638505402</v>
      </c>
      <c r="O51" s="7">
        <v>4.167169782030937E-2</v>
      </c>
      <c r="R51" s="7">
        <v>2.294476467625468E-2</v>
      </c>
      <c r="S51" s="7">
        <v>6.0398630964364056E-2</v>
      </c>
    </row>
    <row r="52" spans="1:20" x14ac:dyDescent="0.3">
      <c r="O52" s="7"/>
      <c r="R52" s="7"/>
      <c r="S52" s="7"/>
    </row>
    <row r="53" spans="1:20" x14ac:dyDescent="0.3">
      <c r="E53" s="10"/>
      <c r="F53" s="7"/>
      <c r="G53" s="10"/>
      <c r="H53" s="3"/>
      <c r="I53" s="3"/>
      <c r="J53" s="10"/>
      <c r="O53" s="7"/>
      <c r="R53" s="7"/>
      <c r="S53" s="7"/>
    </row>
    <row r="54" spans="1:20" x14ac:dyDescent="0.3">
      <c r="A54" s="6" t="s">
        <v>26</v>
      </c>
      <c r="B54" s="6" t="s">
        <v>26</v>
      </c>
      <c r="C54" s="6">
        <v>471</v>
      </c>
      <c r="D54" s="6">
        <v>511</v>
      </c>
      <c r="E54" s="10">
        <f t="shared" ref="E54:E68" si="10">((C54-$C$2)^2+(D54-$D$2)^2)^0.5</f>
        <v>110.46266337545913</v>
      </c>
      <c r="F54" s="7">
        <f>E54/$L$4/1000</f>
        <v>9.354495817381224E-2</v>
      </c>
      <c r="G54" s="10"/>
      <c r="H54" s="3">
        <f t="shared" ref="H54:H68" si="11">(C54-$C$2)/$L$4</f>
        <v>-83.837837837837824</v>
      </c>
      <c r="I54" s="3">
        <f t="shared" ref="I54:I68" si="12">(D54-$D$2)/$L$4</f>
        <v>-41.49549549549549</v>
      </c>
      <c r="J54" s="10">
        <f t="shared" ref="J54:J68" si="13">SQRT(H54^2+I54^2)</f>
        <v>93.544958173812233</v>
      </c>
      <c r="O54" s="7">
        <v>6.9389763779528157E-2</v>
      </c>
      <c r="R54" s="7"/>
      <c r="S54" s="7">
        <v>6.9389763779528157E-2</v>
      </c>
    </row>
    <row r="55" spans="1:20" x14ac:dyDescent="0.3">
      <c r="A55" s="6" t="s">
        <v>20</v>
      </c>
      <c r="B55" s="6" t="s">
        <v>25</v>
      </c>
      <c r="C55" s="6">
        <v>523</v>
      </c>
      <c r="D55" s="6">
        <v>669</v>
      </c>
      <c r="E55" s="10">
        <f t="shared" si="10"/>
        <v>118.70130580579136</v>
      </c>
      <c r="F55" s="7">
        <f>E55/$L$4/1000</f>
        <v>0.10052182653823771</v>
      </c>
      <c r="G55" s="10"/>
      <c r="H55" s="3">
        <f t="shared" si="11"/>
        <v>-39.801801801801801</v>
      </c>
      <c r="I55" s="3">
        <f t="shared" si="12"/>
        <v>92.306306306306297</v>
      </c>
      <c r="J55" s="10">
        <f t="shared" si="13"/>
        <v>100.52182653823773</v>
      </c>
      <c r="O55" s="7">
        <v>2.3208879919274044E-2</v>
      </c>
      <c r="R55" s="7">
        <v>2.3208879919274044E-2</v>
      </c>
      <c r="S55" s="7"/>
    </row>
    <row r="56" spans="1:20" x14ac:dyDescent="0.3">
      <c r="A56" s="6" t="s">
        <v>18</v>
      </c>
      <c r="B56" s="6" t="s">
        <v>21</v>
      </c>
      <c r="C56" s="6">
        <v>345</v>
      </c>
      <c r="D56" s="6">
        <v>779</v>
      </c>
      <c r="E56" s="10">
        <f t="shared" si="10"/>
        <v>313.98407602934259</v>
      </c>
      <c r="F56" s="7">
        <f>E56/$L$4/1000</f>
        <v>0.2658964247455694</v>
      </c>
      <c r="G56" s="10"/>
      <c r="H56" s="3">
        <f t="shared" si="11"/>
        <v>-190.54054054054052</v>
      </c>
      <c r="I56" s="3">
        <f t="shared" si="12"/>
        <v>185.45945945945945</v>
      </c>
      <c r="J56" s="10">
        <f t="shared" si="13"/>
        <v>265.89642474556939</v>
      </c>
      <c r="O56" s="7">
        <v>0.13497536945813002</v>
      </c>
      <c r="R56" s="7"/>
      <c r="S56" s="7">
        <v>0.13497536945813002</v>
      </c>
    </row>
    <row r="57" spans="1:20" x14ac:dyDescent="0.3">
      <c r="A57" s="6" t="s">
        <v>24</v>
      </c>
      <c r="B57" s="6" t="s">
        <v>9</v>
      </c>
      <c r="C57" s="6">
        <v>181</v>
      </c>
      <c r="D57" s="6">
        <v>939</v>
      </c>
      <c r="E57" s="10">
        <f t="shared" si="10"/>
        <v>543.10404159792438</v>
      </c>
      <c r="F57" s="7">
        <f>E57/$L$4/1000</f>
        <v>0.45992594513698093</v>
      </c>
      <c r="G57" s="10"/>
      <c r="H57" s="3">
        <f t="shared" si="11"/>
        <v>-329.4234234234234</v>
      </c>
      <c r="I57" s="3">
        <f t="shared" si="12"/>
        <v>320.95495495495493</v>
      </c>
      <c r="J57" s="10">
        <f t="shared" si="13"/>
        <v>459.925945136981</v>
      </c>
      <c r="O57" s="7">
        <v>2.7737226277373059E-2</v>
      </c>
      <c r="R57" s="7">
        <v>2.7737226277373059E-2</v>
      </c>
      <c r="S57" s="7"/>
    </row>
    <row r="58" spans="1:20" x14ac:dyDescent="0.3">
      <c r="A58" s="6" t="s">
        <v>23</v>
      </c>
      <c r="B58" s="6" t="s">
        <v>22</v>
      </c>
      <c r="C58" s="6">
        <v>9</v>
      </c>
      <c r="D58" s="6">
        <v>607</v>
      </c>
      <c r="E58" s="10">
        <f t="shared" si="10"/>
        <v>562.96536305531265</v>
      </c>
      <c r="F58" s="7">
        <f>MIN(0.47,E58/$L$4/1000)</f>
        <v>0.47</v>
      </c>
      <c r="G58" s="10"/>
      <c r="H58" s="3">
        <f t="shared" si="11"/>
        <v>-475.08108108108104</v>
      </c>
      <c r="I58" s="3">
        <f t="shared" si="12"/>
        <v>39.801801801801801</v>
      </c>
      <c r="J58" s="10">
        <f t="shared" si="13"/>
        <v>476.74544258738183</v>
      </c>
      <c r="O58" s="7">
        <v>2.4665257223396481E-2</v>
      </c>
      <c r="R58" s="7"/>
      <c r="S58" s="7">
        <v>2.4665257223396481E-2</v>
      </c>
    </row>
    <row r="59" spans="1:20" x14ac:dyDescent="0.3">
      <c r="A59" s="6" t="s">
        <v>21</v>
      </c>
      <c r="B59" s="6" t="s">
        <v>20</v>
      </c>
      <c r="C59" s="6">
        <v>660</v>
      </c>
      <c r="D59" s="6">
        <v>478</v>
      </c>
      <c r="E59" s="10">
        <f t="shared" si="10"/>
        <v>121.75385004179539</v>
      </c>
      <c r="F59" s="7">
        <f t="shared" ref="F59:F68" si="14">E59/$L$4/1000</f>
        <v>0.10310686399935826</v>
      </c>
      <c r="G59" s="10"/>
      <c r="H59" s="3">
        <f t="shared" si="11"/>
        <v>76.21621621621621</v>
      </c>
      <c r="I59" s="3">
        <f t="shared" si="12"/>
        <v>-69.441441441441441</v>
      </c>
      <c r="J59" s="10">
        <f t="shared" si="13"/>
        <v>103.10686399935825</v>
      </c>
      <c r="O59" s="7">
        <v>5.7741440981093392E-2</v>
      </c>
      <c r="R59" s="7">
        <v>5.7741440981093392E-2</v>
      </c>
      <c r="S59" s="7"/>
    </row>
    <row r="60" spans="1:20" x14ac:dyDescent="0.3">
      <c r="A60" s="6" t="s">
        <v>19</v>
      </c>
      <c r="B60" s="6" t="s">
        <v>18</v>
      </c>
      <c r="C60" s="6">
        <v>755</v>
      </c>
      <c r="D60" s="6">
        <v>41</v>
      </c>
      <c r="E60" s="10">
        <f t="shared" si="10"/>
        <v>550.98638821662371</v>
      </c>
      <c r="F60" s="7">
        <f t="shared" si="14"/>
        <v>0.46660108551678042</v>
      </c>
      <c r="G60" s="10"/>
      <c r="H60" s="3">
        <f t="shared" si="11"/>
        <v>156.66666666666666</v>
      </c>
      <c r="I60" s="3">
        <f t="shared" si="12"/>
        <v>-439.51351351351349</v>
      </c>
      <c r="J60" s="10">
        <f t="shared" si="13"/>
        <v>466.60108551678042</v>
      </c>
      <c r="O60" s="7">
        <v>3.3538672142368012E-2</v>
      </c>
      <c r="R60" s="7"/>
      <c r="S60" s="7">
        <v>3.3538672142368012E-2</v>
      </c>
    </row>
    <row r="61" spans="1:20" x14ac:dyDescent="0.3">
      <c r="A61" s="6" t="s">
        <v>17</v>
      </c>
      <c r="B61" s="6" t="s">
        <v>16</v>
      </c>
      <c r="C61" s="6">
        <v>1054</v>
      </c>
      <c r="D61" s="6">
        <v>346</v>
      </c>
      <c r="E61" s="10">
        <f t="shared" si="10"/>
        <v>529.19939531333557</v>
      </c>
      <c r="F61" s="7">
        <f t="shared" si="14"/>
        <v>0.44815083927435623</v>
      </c>
      <c r="G61" s="10"/>
      <c r="H61" s="3">
        <f t="shared" si="11"/>
        <v>409.87387387387383</v>
      </c>
      <c r="I61" s="3">
        <f t="shared" si="12"/>
        <v>-181.22522522522522</v>
      </c>
      <c r="J61" s="10">
        <f t="shared" si="13"/>
        <v>448.1508392743562</v>
      </c>
      <c r="O61" s="7">
        <v>2.4691358024691013E-2</v>
      </c>
      <c r="R61" s="7">
        <v>2.4691358024691013E-2</v>
      </c>
      <c r="S61" s="7"/>
    </row>
    <row r="62" spans="1:20" x14ac:dyDescent="0.3">
      <c r="A62" s="6" t="s">
        <v>15</v>
      </c>
      <c r="B62" s="6" t="s">
        <v>14</v>
      </c>
      <c r="C62" s="6">
        <v>368</v>
      </c>
      <c r="D62" s="6">
        <v>1069</v>
      </c>
      <c r="E62" s="10">
        <f t="shared" si="10"/>
        <v>547.61756728578382</v>
      </c>
      <c r="F62" s="7">
        <f t="shared" si="14"/>
        <v>0.46374821013390699</v>
      </c>
      <c r="G62" s="10"/>
      <c r="H62" s="3">
        <f t="shared" si="11"/>
        <v>-171.06306306306305</v>
      </c>
      <c r="I62" s="3">
        <f t="shared" si="12"/>
        <v>431.04504504504501</v>
      </c>
      <c r="J62" s="10">
        <f t="shared" si="13"/>
        <v>463.74821013390698</v>
      </c>
      <c r="O62" s="7">
        <v>2.6640026640027546E-2</v>
      </c>
      <c r="R62" s="7"/>
      <c r="S62" s="7">
        <v>2.6640026640027546E-2</v>
      </c>
    </row>
    <row r="63" spans="1:20" s="2" customFormat="1" ht="15.6" customHeight="1" x14ac:dyDescent="0.3">
      <c r="A63" s="1" t="s">
        <v>13</v>
      </c>
      <c r="B63" s="1" t="s">
        <v>12</v>
      </c>
      <c r="C63" s="1">
        <v>568</v>
      </c>
      <c r="D63" s="1">
        <v>544</v>
      </c>
      <c r="E63" s="10">
        <f t="shared" si="10"/>
        <v>16.124515496597098</v>
      </c>
      <c r="F63" s="7">
        <f t="shared" si="14"/>
        <v>1.3654995105226371E-2</v>
      </c>
      <c r="G63" s="10"/>
      <c r="H63" s="3">
        <f t="shared" si="11"/>
        <v>-1.6936936936936935</v>
      </c>
      <c r="I63" s="3">
        <f t="shared" si="12"/>
        <v>-13.549549549549548</v>
      </c>
      <c r="J63" s="10">
        <f t="shared" si="13"/>
        <v>13.654995105226371</v>
      </c>
      <c r="K63" s="1"/>
      <c r="L63" s="1"/>
      <c r="M63" s="1"/>
      <c r="N63" s="1"/>
      <c r="O63" s="8">
        <v>1.253616200578599E-2</v>
      </c>
      <c r="P63" s="1"/>
      <c r="Q63" s="1"/>
      <c r="R63" s="7"/>
      <c r="S63" s="7"/>
      <c r="T63" s="2" t="s">
        <v>1</v>
      </c>
    </row>
    <row r="64" spans="1:20" s="4" customFormat="1" x14ac:dyDescent="0.3">
      <c r="A64" s="1" t="s">
        <v>11</v>
      </c>
      <c r="B64" s="1" t="s">
        <v>10</v>
      </c>
      <c r="C64" s="1">
        <v>556</v>
      </c>
      <c r="D64" s="1">
        <v>1104</v>
      </c>
      <c r="E64" s="10">
        <f t="shared" si="10"/>
        <v>544.18011724060625</v>
      </c>
      <c r="F64" s="7">
        <f t="shared" si="14"/>
        <v>0.46083721640195485</v>
      </c>
      <c r="G64" s="10"/>
      <c r="H64" s="3">
        <f t="shared" si="11"/>
        <v>-11.855855855855856</v>
      </c>
      <c r="I64" s="3">
        <f t="shared" si="12"/>
        <v>460.68468468468467</v>
      </c>
      <c r="J64" s="10">
        <f t="shared" si="13"/>
        <v>460.83721640195483</v>
      </c>
      <c r="K64" s="1"/>
      <c r="L64" s="1"/>
      <c r="M64" s="1"/>
      <c r="N64" s="1"/>
      <c r="O64" s="8">
        <v>3.1271716469770006E-2</v>
      </c>
      <c r="P64" s="1"/>
      <c r="Q64" s="1"/>
      <c r="R64" s="7">
        <v>3.1271716469770006E-2</v>
      </c>
      <c r="S64" s="7"/>
    </row>
    <row r="65" spans="1:20" s="4" customFormat="1" x14ac:dyDescent="0.3">
      <c r="A65" s="1" t="s">
        <v>9</v>
      </c>
      <c r="B65" s="1" t="s">
        <v>8</v>
      </c>
      <c r="C65" s="1">
        <v>697</v>
      </c>
      <c r="D65" s="1">
        <v>646</v>
      </c>
      <c r="E65" s="10">
        <f t="shared" si="10"/>
        <v>153.37861650177967</v>
      </c>
      <c r="F65" s="7">
        <f t="shared" si="14"/>
        <v>0.12988819775826385</v>
      </c>
      <c r="G65" s="10"/>
      <c r="H65" s="3">
        <f t="shared" si="11"/>
        <v>107.54954954954954</v>
      </c>
      <c r="I65" s="3">
        <f t="shared" si="12"/>
        <v>72.828828828828819</v>
      </c>
      <c r="J65" s="10">
        <f t="shared" si="13"/>
        <v>129.88819775826386</v>
      </c>
      <c r="K65" s="1"/>
      <c r="L65" s="1"/>
      <c r="M65" s="1"/>
      <c r="N65" s="1"/>
      <c r="O65" s="8">
        <v>2.9028436018957153E-2</v>
      </c>
      <c r="P65" s="1"/>
      <c r="Q65" s="1"/>
      <c r="R65" s="7"/>
      <c r="S65" s="7">
        <v>2.9028436018957153E-2</v>
      </c>
    </row>
    <row r="66" spans="1:20" s="4" customFormat="1" x14ac:dyDescent="0.3">
      <c r="A66" s="1" t="s">
        <v>7</v>
      </c>
      <c r="B66" s="1" t="s">
        <v>6</v>
      </c>
      <c r="C66" s="1">
        <v>923</v>
      </c>
      <c r="D66" s="1">
        <v>959</v>
      </c>
      <c r="E66" s="10">
        <f t="shared" si="10"/>
        <v>532.73820963020853</v>
      </c>
      <c r="F66" s="7">
        <f t="shared" si="14"/>
        <v>0.45114767302017655</v>
      </c>
      <c r="G66" s="10"/>
      <c r="H66" s="3">
        <f t="shared" si="11"/>
        <v>298.93693693693689</v>
      </c>
      <c r="I66" s="3">
        <f t="shared" si="12"/>
        <v>337.89189189189187</v>
      </c>
      <c r="J66" s="10">
        <f t="shared" si="13"/>
        <v>451.14767302017657</v>
      </c>
      <c r="K66" s="1"/>
      <c r="L66" s="1"/>
      <c r="M66" s="1"/>
      <c r="N66" s="1"/>
      <c r="O66" s="8">
        <v>3.1754294638209335E-2</v>
      </c>
      <c r="P66" s="1"/>
      <c r="Q66" s="1"/>
      <c r="R66" s="7">
        <v>3.1754294638209335E-2</v>
      </c>
      <c r="S66" s="7"/>
    </row>
    <row r="67" spans="1:20" s="4" customFormat="1" x14ac:dyDescent="0.3">
      <c r="A67" s="1" t="s">
        <v>5</v>
      </c>
      <c r="B67" s="1" t="s">
        <v>4</v>
      </c>
      <c r="C67" s="1">
        <v>218</v>
      </c>
      <c r="D67" s="1">
        <v>135</v>
      </c>
      <c r="E67" s="10">
        <f t="shared" si="10"/>
        <v>551.84146274088539</v>
      </c>
      <c r="F67" s="7">
        <f t="shared" si="14"/>
        <v>0.46732520268147049</v>
      </c>
      <c r="G67" s="10"/>
      <c r="H67" s="3">
        <f t="shared" si="11"/>
        <v>-298.09009009009009</v>
      </c>
      <c r="I67" s="3">
        <f t="shared" si="12"/>
        <v>-359.90990990990986</v>
      </c>
      <c r="J67" s="10">
        <f t="shared" si="13"/>
        <v>467.32520268147044</v>
      </c>
      <c r="K67" s="1"/>
      <c r="L67" s="1"/>
      <c r="M67" s="1"/>
      <c r="N67" s="1"/>
      <c r="O67" s="8">
        <v>2.4440977639105591E-2</v>
      </c>
      <c r="P67" s="1"/>
      <c r="Q67" s="1"/>
      <c r="R67" s="7">
        <v>2.4440977639105591E-2</v>
      </c>
      <c r="S67" s="7"/>
    </row>
    <row r="68" spans="1:20" s="2" customFormat="1" ht="13.95" customHeight="1" x14ac:dyDescent="0.3">
      <c r="A68" s="1" t="s">
        <v>3</v>
      </c>
      <c r="B68" s="1" t="s">
        <v>2</v>
      </c>
      <c r="C68" s="1">
        <v>606</v>
      </c>
      <c r="D68" s="1">
        <v>558</v>
      </c>
      <c r="E68" s="10">
        <f t="shared" si="10"/>
        <v>36.055512754639892</v>
      </c>
      <c r="F68" s="7">
        <f t="shared" si="14"/>
        <v>3.0533497287713061E-2</v>
      </c>
      <c r="G68" s="10"/>
      <c r="H68" s="3">
        <f t="shared" si="11"/>
        <v>30.486486486486484</v>
      </c>
      <c r="I68" s="3">
        <f t="shared" si="12"/>
        <v>-1.6936936936936935</v>
      </c>
      <c r="J68" s="10">
        <f t="shared" si="13"/>
        <v>30.533497287713061</v>
      </c>
      <c r="K68" s="1"/>
      <c r="L68" s="1"/>
      <c r="M68" s="1"/>
      <c r="N68" s="1"/>
      <c r="O68" s="8">
        <v>1.1370950439819533E-2</v>
      </c>
      <c r="P68" s="1"/>
      <c r="Q68" s="1"/>
      <c r="R68" s="7"/>
      <c r="S68" s="7"/>
      <c r="T68" s="2" t="s">
        <v>1</v>
      </c>
    </row>
    <row r="71" spans="1:20" x14ac:dyDescent="0.3">
      <c r="R71" s="1"/>
      <c r="S71" s="1"/>
    </row>
  </sheetData>
  <pageMargins left="0.7" right="0.7" top="0.75" bottom="0.75" header="0.3" footer="0.3"/>
  <pageSetup paperSize="9" orientation="portrait" r:id="rId1"/>
  <drawing r:id="rId2"/>
</worksheet>
</file>

<file path=docMetadata/LabelInfo.xml><?xml version="1.0" encoding="utf-8"?>
<clbl:labelList xmlns:clbl="http://schemas.microsoft.com/office/2020/mipLabelMetadata">
  <clbl:label id="{53255131-b129-4010-86e1-474bfd7e8076}" enabled="0" method="" siteId="{53255131-b129-4010-86e1-474bfd7e807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CaCO3 distribution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Guijie Sang</dc:creator>
  <cp:lastModifiedBy>Sang, Guijie</cp:lastModifiedBy>
  <dcterms:created xsi:type="dcterms:W3CDTF">2015-06-05T18:17:20Z</dcterms:created>
  <dcterms:modified xsi:type="dcterms:W3CDTF">2024-12-02T11:38:26Z</dcterms:modified>
</cp:coreProperties>
</file>