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35489\Documents\(2022) Mouse Modelling\Mammalian Eccentric\DataStorage\"/>
    </mc:Choice>
  </mc:AlternateContent>
  <bookViews>
    <workbookView xWindow="0" yWindow="516" windowWidth="26520" windowHeight="16560" firstSheet="5" activeTab="11"/>
  </bookViews>
  <sheets>
    <sheet name="M7 SOL" sheetId="18" r:id="rId1"/>
    <sheet name="M7 EDL" sheetId="19" r:id="rId2"/>
    <sheet name="M8 SOL" sheetId="20" r:id="rId3"/>
    <sheet name="M8 EDL" sheetId="21" r:id="rId4"/>
    <sheet name="M9 SOL" sheetId="22" r:id="rId5"/>
    <sheet name="M10 SOL" sheetId="24" r:id="rId6"/>
    <sheet name="M11 SOL" sheetId="27" r:id="rId7"/>
    <sheet name="M11 EDL" sheetId="31" r:id="rId8"/>
    <sheet name="M12 SOL" sheetId="28" r:id="rId9"/>
    <sheet name="M13 EDL" sheetId="32" r:id="rId10"/>
    <sheet name="M14 SOL" sheetId="30" r:id="rId11"/>
    <sheet name="M14 EDL" sheetId="33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8" l="1"/>
  <c r="H17" i="28"/>
  <c r="H16" i="28"/>
  <c r="H15" i="28"/>
  <c r="I15" i="28"/>
  <c r="D17" i="28"/>
  <c r="D16" i="28"/>
  <c r="D15" i="28"/>
  <c r="D8" i="28"/>
  <c r="D9" i="28"/>
  <c r="D10" i="28"/>
  <c r="D11" i="28"/>
  <c r="D12" i="28"/>
  <c r="D13" i="28"/>
  <c r="D14" i="28"/>
  <c r="D18" i="28"/>
  <c r="G21" i="27"/>
  <c r="H21" i="27"/>
  <c r="I21" i="27"/>
  <c r="G22" i="27"/>
  <c r="I22" i="27" s="1"/>
  <c r="H22" i="27"/>
  <c r="G23" i="27"/>
  <c r="I23" i="27" s="1"/>
  <c r="H23" i="27"/>
  <c r="G24" i="27"/>
  <c r="H24" i="27"/>
  <c r="I24" i="27"/>
  <c r="G25" i="27"/>
  <c r="H25" i="27"/>
  <c r="I25" i="27"/>
  <c r="H16" i="24"/>
  <c r="I13" i="24"/>
  <c r="D12" i="24"/>
  <c r="D17" i="24"/>
  <c r="D15" i="24"/>
  <c r="D13" i="22"/>
  <c r="D15" i="21"/>
  <c r="D13" i="21"/>
  <c r="H14" i="20"/>
  <c r="I13" i="20"/>
  <c r="D17" i="20"/>
  <c r="D15" i="20"/>
  <c r="D14" i="19"/>
  <c r="H18" i="18"/>
  <c r="I18" i="18"/>
  <c r="D21" i="18"/>
  <c r="D18" i="18"/>
  <c r="AC36" i="20" l="1"/>
  <c r="AB36" i="20"/>
  <c r="AA36" i="20"/>
  <c r="L4" i="18" l="1"/>
  <c r="AL25" i="18" s="1"/>
  <c r="L4" i="19"/>
  <c r="AL23" i="19" s="1"/>
  <c r="L4" i="20"/>
  <c r="AL31" i="20" s="1"/>
  <c r="L4" i="21"/>
  <c r="AL27" i="21" s="1"/>
  <c r="L4" i="22"/>
  <c r="AL26" i="22" s="1"/>
  <c r="L4" i="24"/>
  <c r="AL22" i="24" s="1"/>
  <c r="L4" i="27"/>
  <c r="AL25" i="27" s="1"/>
  <c r="L4" i="31"/>
  <c r="AL26" i="31" s="1"/>
  <c r="L4" i="28"/>
  <c r="AL25" i="28" s="1"/>
  <c r="L4" i="32"/>
  <c r="AL23" i="32" s="1"/>
  <c r="L4" i="30"/>
  <c r="AL26" i="30" s="1"/>
  <c r="L4" i="33"/>
  <c r="AL27" i="33" s="1"/>
  <c r="AL27" i="32" l="1"/>
  <c r="AL22" i="32"/>
  <c r="AL21" i="30"/>
  <c r="AL27" i="20"/>
  <c r="AL25" i="19"/>
  <c r="AL21" i="19"/>
  <c r="AL27" i="22"/>
  <c r="AL23" i="30"/>
  <c r="AL21" i="21"/>
  <c r="AL25" i="30"/>
  <c r="AL22" i="21"/>
  <c r="AL25" i="32"/>
  <c r="AL25" i="20"/>
  <c r="AL29" i="20"/>
  <c r="AL21" i="33"/>
  <c r="AL21" i="31"/>
  <c r="AL22" i="33"/>
  <c r="AL22" i="31"/>
  <c r="AL27" i="19"/>
  <c r="AL21" i="27"/>
  <c r="AL23" i="24"/>
  <c r="AL26" i="18"/>
  <c r="AL22" i="30"/>
  <c r="AL26" i="32"/>
  <c r="AL26" i="28"/>
  <c r="AL22" i="27"/>
  <c r="AL26" i="24"/>
  <c r="AL23" i="22"/>
  <c r="AL26" i="20"/>
  <c r="AL26" i="19"/>
  <c r="AL27" i="18"/>
  <c r="AL27" i="28"/>
  <c r="AL23" i="33"/>
  <c r="AL27" i="30"/>
  <c r="AL21" i="28"/>
  <c r="AL23" i="31"/>
  <c r="AL26" i="27"/>
  <c r="AL21" i="22"/>
  <c r="AL23" i="21"/>
  <c r="AL30" i="20"/>
  <c r="AL21" i="18"/>
  <c r="AL27" i="24"/>
  <c r="AL25" i="33"/>
  <c r="AL22" i="28"/>
  <c r="AL25" i="31"/>
  <c r="AL27" i="27"/>
  <c r="AL22" i="22"/>
  <c r="AL25" i="21"/>
  <c r="AL22" i="18"/>
  <c r="AL26" i="33"/>
  <c r="AL21" i="32"/>
  <c r="AL23" i="28"/>
  <c r="AL27" i="31"/>
  <c r="AL21" i="24"/>
  <c r="AL25" i="22"/>
  <c r="AL26" i="21"/>
  <c r="AL22" i="19"/>
  <c r="AL23" i="18"/>
  <c r="AL23" i="27"/>
  <c r="AL25" i="24"/>
  <c r="AK27" i="18"/>
  <c r="AK26" i="18"/>
  <c r="AK25" i="18"/>
  <c r="AK23" i="18"/>
  <c r="AK22" i="18"/>
  <c r="AK21" i="18"/>
  <c r="AK27" i="19"/>
  <c r="AK26" i="19"/>
  <c r="AK25" i="19"/>
  <c r="AK23" i="19"/>
  <c r="AK22" i="19"/>
  <c r="AK21" i="19"/>
  <c r="AK31" i="20"/>
  <c r="AK30" i="20"/>
  <c r="AK29" i="20"/>
  <c r="AK27" i="20"/>
  <c r="AK26" i="20"/>
  <c r="AK25" i="20"/>
  <c r="AK27" i="21"/>
  <c r="AK26" i="21"/>
  <c r="AK25" i="21"/>
  <c r="AK23" i="21"/>
  <c r="AK22" i="21"/>
  <c r="AK21" i="21"/>
  <c r="AK27" i="22"/>
  <c r="AK26" i="22"/>
  <c r="AK25" i="22"/>
  <c r="AK23" i="22"/>
  <c r="AK22" i="22"/>
  <c r="AK21" i="22"/>
  <c r="AK27" i="24"/>
  <c r="AK26" i="24"/>
  <c r="AK25" i="24"/>
  <c r="AK23" i="24"/>
  <c r="AK22" i="24"/>
  <c r="AK21" i="24"/>
  <c r="AK27" i="27"/>
  <c r="AK26" i="27"/>
  <c r="AK25" i="27"/>
  <c r="AK23" i="27"/>
  <c r="AK22" i="27"/>
  <c r="AK21" i="27"/>
  <c r="AK27" i="31"/>
  <c r="AK26" i="31"/>
  <c r="AK25" i="31"/>
  <c r="AK23" i="31"/>
  <c r="AK22" i="31"/>
  <c r="AK21" i="31"/>
  <c r="AK27" i="28"/>
  <c r="AK26" i="28"/>
  <c r="AK25" i="28"/>
  <c r="AK23" i="28"/>
  <c r="AK22" i="28"/>
  <c r="AK21" i="28"/>
  <c r="AK27" i="32"/>
  <c r="AK26" i="32"/>
  <c r="AK25" i="32"/>
  <c r="AK23" i="32"/>
  <c r="AK22" i="32"/>
  <c r="AK21" i="32"/>
  <c r="AK27" i="30"/>
  <c r="AK26" i="30"/>
  <c r="AK25" i="30"/>
  <c r="AK23" i="30"/>
  <c r="AK22" i="30"/>
  <c r="AK21" i="30"/>
  <c r="AK27" i="33"/>
  <c r="AK26" i="33"/>
  <c r="AK25" i="33"/>
  <c r="AK23" i="33"/>
  <c r="AK22" i="33"/>
  <c r="AK21" i="33"/>
  <c r="AJ26" i="18"/>
  <c r="AI26" i="18"/>
  <c r="AI27" i="18"/>
  <c r="AJ27" i="18" s="1"/>
  <c r="AI25" i="18"/>
  <c r="AJ25" i="18" s="1"/>
  <c r="AI23" i="18"/>
  <c r="AJ23" i="18" s="1"/>
  <c r="AI22" i="18"/>
  <c r="AJ22" i="18" s="1"/>
  <c r="AI21" i="18"/>
  <c r="AJ21" i="18" s="1"/>
  <c r="AI27" i="19"/>
  <c r="AJ27" i="19" s="1"/>
  <c r="AI26" i="19"/>
  <c r="AJ26" i="19" s="1"/>
  <c r="AI25" i="19"/>
  <c r="AJ25" i="19" s="1"/>
  <c r="AI23" i="19"/>
  <c r="AJ23" i="19" s="1"/>
  <c r="AI22" i="19"/>
  <c r="AJ22" i="19" s="1"/>
  <c r="AI21" i="19"/>
  <c r="AJ21" i="19" s="1"/>
  <c r="AJ26" i="33"/>
  <c r="AI26" i="33"/>
  <c r="AI21" i="33"/>
  <c r="AI27" i="33"/>
  <c r="AI25" i="33"/>
  <c r="AJ25" i="33" s="1"/>
  <c r="AI23" i="33"/>
  <c r="AI22" i="33"/>
  <c r="AI27" i="30"/>
  <c r="AI26" i="30"/>
  <c r="AI25" i="30"/>
  <c r="AI23" i="30"/>
  <c r="AI22" i="30"/>
  <c r="AI21" i="30"/>
  <c r="AI27" i="32"/>
  <c r="AI26" i="32"/>
  <c r="AI25" i="32"/>
  <c r="AI23" i="32"/>
  <c r="AI22" i="32"/>
  <c r="AI21" i="32"/>
  <c r="AI27" i="28"/>
  <c r="AI26" i="28"/>
  <c r="AI25" i="28"/>
  <c r="AI23" i="28"/>
  <c r="AI22" i="28"/>
  <c r="AI21" i="28"/>
  <c r="AI27" i="31"/>
  <c r="AI26" i="31"/>
  <c r="AI25" i="31"/>
  <c r="AI23" i="31"/>
  <c r="AI22" i="31"/>
  <c r="AI21" i="31"/>
  <c r="AI27" i="27"/>
  <c r="AI26" i="27"/>
  <c r="AI25" i="27"/>
  <c r="AI23" i="27"/>
  <c r="AI22" i="27"/>
  <c r="AI21" i="27"/>
  <c r="AI27" i="24"/>
  <c r="AI26" i="24"/>
  <c r="AI25" i="24"/>
  <c r="AI23" i="24"/>
  <c r="AI22" i="24"/>
  <c r="AI21" i="24"/>
  <c r="AI27" i="22"/>
  <c r="AI26" i="22"/>
  <c r="AI25" i="22"/>
  <c r="AJ25" i="22" s="1"/>
  <c r="AI23" i="22"/>
  <c r="AJ23" i="22" s="1"/>
  <c r="AI22" i="22"/>
  <c r="AI21" i="22"/>
  <c r="AI27" i="21"/>
  <c r="AI26" i="21"/>
  <c r="AI25" i="21"/>
  <c r="AI23" i="21"/>
  <c r="AI22" i="21"/>
  <c r="AJ22" i="21" s="1"/>
  <c r="AI21" i="21"/>
  <c r="AJ25" i="20"/>
  <c r="AI31" i="20"/>
  <c r="AI30" i="20"/>
  <c r="AI29" i="20"/>
  <c r="AI27" i="20"/>
  <c r="AJ27" i="20" s="1"/>
  <c r="AI26" i="20"/>
  <c r="AI25" i="20"/>
  <c r="AJ31" i="20"/>
  <c r="AJ30" i="20"/>
  <c r="AJ29" i="20"/>
  <c r="AJ26" i="20"/>
  <c r="AJ27" i="21"/>
  <c r="AJ26" i="21"/>
  <c r="AJ25" i="21"/>
  <c r="AJ23" i="21"/>
  <c r="AJ21" i="21"/>
  <c r="AJ27" i="22"/>
  <c r="AJ26" i="22"/>
  <c r="AJ22" i="22"/>
  <c r="AJ21" i="22"/>
  <c r="AJ27" i="24"/>
  <c r="AJ26" i="24"/>
  <c r="AJ25" i="24"/>
  <c r="AJ23" i="24"/>
  <c r="AJ22" i="24"/>
  <c r="AJ21" i="24"/>
  <c r="AJ27" i="27"/>
  <c r="AJ26" i="27"/>
  <c r="AJ25" i="27"/>
  <c r="AJ23" i="27"/>
  <c r="AJ22" i="27"/>
  <c r="AJ21" i="27"/>
  <c r="AJ27" i="31"/>
  <c r="AJ26" i="31"/>
  <c r="AJ25" i="31"/>
  <c r="AJ23" i="31"/>
  <c r="AJ22" i="31"/>
  <c r="AJ21" i="31"/>
  <c r="AJ27" i="28"/>
  <c r="AJ26" i="28"/>
  <c r="AJ25" i="28"/>
  <c r="AJ23" i="28"/>
  <c r="AJ22" i="28"/>
  <c r="AJ21" i="28"/>
  <c r="AJ27" i="32"/>
  <c r="AJ26" i="32"/>
  <c r="AJ25" i="32"/>
  <c r="AJ23" i="32"/>
  <c r="AJ22" i="32"/>
  <c r="AJ21" i="32"/>
  <c r="AJ27" i="30"/>
  <c r="AJ26" i="30"/>
  <c r="AJ25" i="30"/>
  <c r="AJ23" i="30"/>
  <c r="AJ22" i="30"/>
  <c r="AJ21" i="30"/>
  <c r="AJ21" i="33"/>
  <c r="AJ27" i="33"/>
  <c r="AJ23" i="33"/>
  <c r="AJ22" i="33"/>
  <c r="G33" i="32" l="1"/>
  <c r="F4" i="32" s="1"/>
  <c r="P16" i="33" l="1"/>
  <c r="P15" i="33"/>
  <c r="P14" i="33"/>
  <c r="P13" i="33"/>
  <c r="P12" i="33"/>
  <c r="P11" i="33"/>
  <c r="P10" i="33"/>
  <c r="P9" i="33"/>
  <c r="P8" i="33"/>
  <c r="P16" i="32"/>
  <c r="P15" i="32"/>
  <c r="P14" i="32"/>
  <c r="P13" i="32"/>
  <c r="P12" i="32"/>
  <c r="P11" i="32"/>
  <c r="P10" i="32"/>
  <c r="P9" i="32"/>
  <c r="P8" i="32"/>
  <c r="P16" i="31"/>
  <c r="P15" i="31"/>
  <c r="P14" i="31"/>
  <c r="P13" i="31"/>
  <c r="P12" i="31"/>
  <c r="P11" i="31"/>
  <c r="P10" i="31"/>
  <c r="P9" i="31"/>
  <c r="P8" i="31"/>
  <c r="G68" i="33" l="1"/>
  <c r="D68" i="33"/>
  <c r="G67" i="33"/>
  <c r="D67" i="33"/>
  <c r="G66" i="33"/>
  <c r="D66" i="33"/>
  <c r="G65" i="33"/>
  <c r="D65" i="33"/>
  <c r="G64" i="33"/>
  <c r="D64" i="33"/>
  <c r="G63" i="33"/>
  <c r="D63" i="33"/>
  <c r="G62" i="33"/>
  <c r="D62" i="33"/>
  <c r="G61" i="33"/>
  <c r="D61" i="33"/>
  <c r="G60" i="33"/>
  <c r="D60" i="33"/>
  <c r="G59" i="33"/>
  <c r="D59" i="33"/>
  <c r="G58" i="33"/>
  <c r="D58" i="33"/>
  <c r="G57" i="33"/>
  <c r="D57" i="33"/>
  <c r="AA40" i="33"/>
  <c r="AA39" i="33"/>
  <c r="AA38" i="33"/>
  <c r="AA37" i="33"/>
  <c r="AA36" i="33"/>
  <c r="AA35" i="33"/>
  <c r="AA34" i="33"/>
  <c r="AA33" i="33"/>
  <c r="G33" i="33"/>
  <c r="F4" i="33" s="1"/>
  <c r="AA32" i="33"/>
  <c r="AB32" i="33" s="1"/>
  <c r="G29" i="33"/>
  <c r="C4" i="33" s="1"/>
  <c r="AA28" i="33"/>
  <c r="AF27" i="33"/>
  <c r="AG27" i="33" s="1"/>
  <c r="AA27" i="33"/>
  <c r="AF26" i="33"/>
  <c r="AG26" i="33" s="1"/>
  <c r="AA26" i="33"/>
  <c r="AF25" i="33"/>
  <c r="AG25" i="33" s="1"/>
  <c r="AA25" i="33"/>
  <c r="AA24" i="33"/>
  <c r="AF23" i="33"/>
  <c r="AG23" i="33" s="1"/>
  <c r="AA23" i="33"/>
  <c r="AF22" i="33"/>
  <c r="AG22" i="33" s="1"/>
  <c r="AA22" i="33"/>
  <c r="AF21" i="33"/>
  <c r="AG21" i="33" s="1"/>
  <c r="AA21" i="33"/>
  <c r="AA20" i="33"/>
  <c r="G18" i="33"/>
  <c r="G17" i="33"/>
  <c r="AA16" i="33"/>
  <c r="Q16" i="33"/>
  <c r="G16" i="33"/>
  <c r="I16" i="33" s="1"/>
  <c r="AA15" i="33"/>
  <c r="U15" i="33"/>
  <c r="V15" i="33" s="1"/>
  <c r="G15" i="33"/>
  <c r="I15" i="33" s="1"/>
  <c r="AA14" i="33"/>
  <c r="U14" i="33"/>
  <c r="V14" i="33" s="1"/>
  <c r="G14" i="33"/>
  <c r="AA13" i="33"/>
  <c r="U13" i="33"/>
  <c r="V13" i="33" s="1"/>
  <c r="J13" i="33"/>
  <c r="J16" i="33" s="1"/>
  <c r="K16" i="33" s="1"/>
  <c r="G13" i="33"/>
  <c r="I13" i="33" s="1"/>
  <c r="AA12" i="33"/>
  <c r="Q12" i="33"/>
  <c r="R12" i="33" s="1"/>
  <c r="H12" i="33"/>
  <c r="G12" i="33"/>
  <c r="I12" i="33" s="1"/>
  <c r="AA11" i="33"/>
  <c r="U11" i="33"/>
  <c r="V11" i="33" s="1"/>
  <c r="G11" i="33"/>
  <c r="I11" i="33" s="1"/>
  <c r="AA10" i="33"/>
  <c r="U10" i="33"/>
  <c r="V10" i="33" s="1"/>
  <c r="J10" i="33"/>
  <c r="K10" i="33" s="1"/>
  <c r="G10" i="33"/>
  <c r="I10" i="33" s="1"/>
  <c r="AA9" i="33"/>
  <c r="U9" i="33"/>
  <c r="V9" i="33" s="1"/>
  <c r="I9" i="33"/>
  <c r="H9" i="33"/>
  <c r="G9" i="33"/>
  <c r="AA8" i="33"/>
  <c r="Q8" i="33"/>
  <c r="G8" i="33"/>
  <c r="I8" i="33" s="1"/>
  <c r="G68" i="32"/>
  <c r="D68" i="32"/>
  <c r="G67" i="32"/>
  <c r="D67" i="32"/>
  <c r="G66" i="32"/>
  <c r="D66" i="32"/>
  <c r="G65" i="32"/>
  <c r="D65" i="32"/>
  <c r="G64" i="32"/>
  <c r="D64" i="32"/>
  <c r="G63" i="32"/>
  <c r="D63" i="32"/>
  <c r="G62" i="32"/>
  <c r="D62" i="32"/>
  <c r="G61" i="32"/>
  <c r="D61" i="32"/>
  <c r="G60" i="32"/>
  <c r="D60" i="32"/>
  <c r="G59" i="32"/>
  <c r="D59" i="32"/>
  <c r="G58" i="32"/>
  <c r="D58" i="32"/>
  <c r="G57" i="32"/>
  <c r="D57" i="32"/>
  <c r="AA40" i="32"/>
  <c r="AA39" i="32"/>
  <c r="AA38" i="32"/>
  <c r="AA37" i="32"/>
  <c r="AA36" i="32"/>
  <c r="AA35" i="32"/>
  <c r="AA34" i="32"/>
  <c r="AA33" i="32"/>
  <c r="AA32" i="32"/>
  <c r="AB36" i="32" s="1"/>
  <c r="G29" i="32"/>
  <c r="C4" i="32" s="1"/>
  <c r="AA28" i="32"/>
  <c r="AF27" i="32"/>
  <c r="AG27" i="32" s="1"/>
  <c r="AA27" i="32"/>
  <c r="AF26" i="32"/>
  <c r="AG26" i="32" s="1"/>
  <c r="AA26" i="32"/>
  <c r="AF25" i="32"/>
  <c r="AG25" i="32" s="1"/>
  <c r="AA25" i="32"/>
  <c r="AA24" i="32"/>
  <c r="AF23" i="32"/>
  <c r="AG23" i="32" s="1"/>
  <c r="AA23" i="32"/>
  <c r="AF22" i="32"/>
  <c r="AG22" i="32" s="1"/>
  <c r="AA22" i="32"/>
  <c r="AF21" i="32"/>
  <c r="AG21" i="32" s="1"/>
  <c r="AA21" i="32"/>
  <c r="AA20" i="32"/>
  <c r="G18" i="32"/>
  <c r="G17" i="32"/>
  <c r="AA16" i="32"/>
  <c r="Q16" i="32"/>
  <c r="G16" i="32"/>
  <c r="AA15" i="32"/>
  <c r="U15" i="32"/>
  <c r="V15" i="32" s="1"/>
  <c r="G15" i="32"/>
  <c r="I15" i="32" s="1"/>
  <c r="AA14" i="32"/>
  <c r="U14" i="32"/>
  <c r="V14" i="32" s="1"/>
  <c r="G14" i="32"/>
  <c r="AA13" i="32"/>
  <c r="U13" i="32"/>
  <c r="V13" i="32" s="1"/>
  <c r="J13" i="32"/>
  <c r="J16" i="32" s="1"/>
  <c r="K16" i="32" s="1"/>
  <c r="G13" i="32"/>
  <c r="H15" i="32" s="1"/>
  <c r="AA12" i="32"/>
  <c r="Q12" i="32"/>
  <c r="Q15" i="32" s="1"/>
  <c r="R15" i="32" s="1"/>
  <c r="I12" i="32"/>
  <c r="G12" i="32"/>
  <c r="AA11" i="32"/>
  <c r="U11" i="32"/>
  <c r="V11" i="32" s="1"/>
  <c r="G11" i="32"/>
  <c r="I11" i="32" s="1"/>
  <c r="AA10" i="32"/>
  <c r="U10" i="32"/>
  <c r="V10" i="32" s="1"/>
  <c r="J10" i="32"/>
  <c r="K10" i="32" s="1"/>
  <c r="G10" i="32"/>
  <c r="I10" i="32" s="1"/>
  <c r="AA9" i="32"/>
  <c r="U9" i="32"/>
  <c r="V9" i="32" s="1"/>
  <c r="H9" i="32"/>
  <c r="G9" i="32"/>
  <c r="I9" i="32" s="1"/>
  <c r="AA8" i="32"/>
  <c r="Q8" i="32"/>
  <c r="G8" i="32"/>
  <c r="I8" i="32" s="1"/>
  <c r="AF22" i="31"/>
  <c r="AG22" i="31" s="1"/>
  <c r="G68" i="31"/>
  <c r="D68" i="31"/>
  <c r="G67" i="31"/>
  <c r="D67" i="31"/>
  <c r="G66" i="31"/>
  <c r="D66" i="31"/>
  <c r="G65" i="31"/>
  <c r="D65" i="31"/>
  <c r="G64" i="31"/>
  <c r="D64" i="31"/>
  <c r="G63" i="31"/>
  <c r="D63" i="31"/>
  <c r="G62" i="31"/>
  <c r="D62" i="31"/>
  <c r="G61" i="31"/>
  <c r="D61" i="31"/>
  <c r="G60" i="31"/>
  <c r="D60" i="31"/>
  <c r="G59" i="31"/>
  <c r="D59" i="31"/>
  <c r="G58" i="31"/>
  <c r="D58" i="31"/>
  <c r="G57" i="31"/>
  <c r="D57" i="31"/>
  <c r="AA40" i="31"/>
  <c r="AA39" i="31"/>
  <c r="AA38" i="31"/>
  <c r="AA37" i="31"/>
  <c r="AA36" i="31"/>
  <c r="AA35" i="31"/>
  <c r="AA34" i="31"/>
  <c r="AA33" i="31"/>
  <c r="G33" i="31"/>
  <c r="F4" i="31" s="1"/>
  <c r="AA32" i="31"/>
  <c r="G29" i="31"/>
  <c r="C4" i="31" s="1"/>
  <c r="AA28" i="31"/>
  <c r="AF27" i="31"/>
  <c r="AG27" i="31" s="1"/>
  <c r="AA27" i="31"/>
  <c r="AF26" i="31"/>
  <c r="AG26" i="31" s="1"/>
  <c r="AA26" i="31"/>
  <c r="AF25" i="31"/>
  <c r="AG25" i="31" s="1"/>
  <c r="AA25" i="31"/>
  <c r="AA24" i="31"/>
  <c r="AF23" i="31"/>
  <c r="AG23" i="31" s="1"/>
  <c r="AA23" i="31"/>
  <c r="AA22" i="31"/>
  <c r="AF21" i="31"/>
  <c r="AG21" i="31" s="1"/>
  <c r="AA21" i="31"/>
  <c r="AA20" i="31"/>
  <c r="AB20" i="31" s="1"/>
  <c r="AC20" i="31" s="1"/>
  <c r="AD20" i="31" s="1"/>
  <c r="G18" i="31"/>
  <c r="G17" i="31"/>
  <c r="AA16" i="31"/>
  <c r="Q16" i="31"/>
  <c r="G16" i="31"/>
  <c r="AA15" i="31"/>
  <c r="U15" i="31"/>
  <c r="V15" i="31" s="1"/>
  <c r="G15" i="31"/>
  <c r="AA14" i="31"/>
  <c r="U14" i="31"/>
  <c r="V14" i="31" s="1"/>
  <c r="G14" i="31"/>
  <c r="AA13" i="31"/>
  <c r="U13" i="31"/>
  <c r="V13" i="31" s="1"/>
  <c r="K13" i="31"/>
  <c r="J13" i="31"/>
  <c r="J16" i="31" s="1"/>
  <c r="K16" i="31" s="1"/>
  <c r="H13" i="31"/>
  <c r="G13" i="31"/>
  <c r="I13" i="31" s="1"/>
  <c r="AA12" i="31"/>
  <c r="J12" i="31"/>
  <c r="K12" i="31" s="1"/>
  <c r="H12" i="31"/>
  <c r="G12" i="31"/>
  <c r="I12" i="31" s="1"/>
  <c r="AA11" i="31"/>
  <c r="U11" i="31"/>
  <c r="V11" i="31" s="1"/>
  <c r="J11" i="31"/>
  <c r="K11" i="31" s="1"/>
  <c r="H11" i="31"/>
  <c r="G11" i="31"/>
  <c r="I11" i="31" s="1"/>
  <c r="AA10" i="31"/>
  <c r="U10" i="31"/>
  <c r="V10" i="31" s="1"/>
  <c r="J10" i="31"/>
  <c r="K10" i="31" s="1"/>
  <c r="H10" i="31"/>
  <c r="G10" i="31"/>
  <c r="I10" i="31" s="1"/>
  <c r="AA9" i="31"/>
  <c r="U9" i="31"/>
  <c r="V9" i="31" s="1"/>
  <c r="J9" i="31"/>
  <c r="K9" i="31" s="1"/>
  <c r="H9" i="31"/>
  <c r="G9" i="31"/>
  <c r="I9" i="31" s="1"/>
  <c r="AA8" i="31"/>
  <c r="AB8" i="31" s="1"/>
  <c r="AC8" i="31" s="1"/>
  <c r="AD8" i="31" s="1"/>
  <c r="Q8" i="31"/>
  <c r="R8" i="31" s="1"/>
  <c r="S8" i="31" s="1"/>
  <c r="H8" i="31"/>
  <c r="G8" i="31"/>
  <c r="I8" i="31" s="1"/>
  <c r="G68" i="30"/>
  <c r="D68" i="30"/>
  <c r="G67" i="30"/>
  <c r="D67" i="30"/>
  <c r="G66" i="30"/>
  <c r="D66" i="30"/>
  <c r="G65" i="30"/>
  <c r="D65" i="30"/>
  <c r="G64" i="30"/>
  <c r="D64" i="30"/>
  <c r="G63" i="30"/>
  <c r="D63" i="30"/>
  <c r="G62" i="30"/>
  <c r="D62" i="30"/>
  <c r="G61" i="30"/>
  <c r="D61" i="30"/>
  <c r="G60" i="30"/>
  <c r="D60" i="30"/>
  <c r="G59" i="30"/>
  <c r="D59" i="30"/>
  <c r="G58" i="30"/>
  <c r="D58" i="30"/>
  <c r="G57" i="30"/>
  <c r="D57" i="30"/>
  <c r="AA40" i="30"/>
  <c r="AA39" i="30"/>
  <c r="AA38" i="30"/>
  <c r="AA37" i="30"/>
  <c r="AA36" i="30"/>
  <c r="AA35" i="30"/>
  <c r="AA34" i="30"/>
  <c r="AA33" i="30"/>
  <c r="G33" i="30"/>
  <c r="F4" i="30" s="1"/>
  <c r="AA32" i="30"/>
  <c r="G29" i="30"/>
  <c r="C4" i="30" s="1"/>
  <c r="AA28" i="30"/>
  <c r="AF27" i="30"/>
  <c r="AG27" i="30" s="1"/>
  <c r="AA27" i="30"/>
  <c r="AF26" i="30"/>
  <c r="AG26" i="30" s="1"/>
  <c r="AA26" i="30"/>
  <c r="AF25" i="30"/>
  <c r="AG25" i="30" s="1"/>
  <c r="AA25" i="30"/>
  <c r="AA24" i="30"/>
  <c r="AF23" i="30"/>
  <c r="AG23" i="30" s="1"/>
  <c r="AA23" i="30"/>
  <c r="AF22" i="30"/>
  <c r="AG22" i="30" s="1"/>
  <c r="AA22" i="30"/>
  <c r="AF21" i="30"/>
  <c r="AG21" i="30" s="1"/>
  <c r="AA21" i="30"/>
  <c r="AA20" i="30"/>
  <c r="G20" i="30"/>
  <c r="G19" i="30"/>
  <c r="G18" i="30"/>
  <c r="G17" i="30"/>
  <c r="AA16" i="30"/>
  <c r="P16" i="30"/>
  <c r="G16" i="30"/>
  <c r="AA15" i="30"/>
  <c r="U15" i="30"/>
  <c r="V15" i="30" s="1"/>
  <c r="P15" i="30"/>
  <c r="J15" i="30"/>
  <c r="J13" i="30" s="1"/>
  <c r="K13" i="30" s="1"/>
  <c r="G15" i="30"/>
  <c r="H17" i="30" s="1"/>
  <c r="AA14" i="30"/>
  <c r="U14" i="30"/>
  <c r="V14" i="30" s="1"/>
  <c r="P14" i="30"/>
  <c r="G14" i="30"/>
  <c r="I14" i="30" s="1"/>
  <c r="AA13" i="30"/>
  <c r="U13" i="30"/>
  <c r="V13" i="30" s="1"/>
  <c r="P13" i="30"/>
  <c r="H13" i="30"/>
  <c r="G13" i="30"/>
  <c r="I13" i="30" s="1"/>
  <c r="AA12" i="30"/>
  <c r="P12" i="30"/>
  <c r="H12" i="30"/>
  <c r="G12" i="30"/>
  <c r="I12" i="30" s="1"/>
  <c r="AA11" i="30"/>
  <c r="U11" i="30"/>
  <c r="V11" i="30" s="1"/>
  <c r="P11" i="30"/>
  <c r="G11" i="30"/>
  <c r="I11" i="30" s="1"/>
  <c r="AA10" i="30"/>
  <c r="U10" i="30"/>
  <c r="V10" i="30" s="1"/>
  <c r="P10" i="30"/>
  <c r="H10" i="30"/>
  <c r="G10" i="30"/>
  <c r="AA9" i="30"/>
  <c r="U9" i="30"/>
  <c r="V9" i="30" s="1"/>
  <c r="P9" i="30"/>
  <c r="J9" i="30"/>
  <c r="K9" i="30" s="1"/>
  <c r="G9" i="30"/>
  <c r="I9" i="30" s="1"/>
  <c r="AA8" i="30"/>
  <c r="AB8" i="30" s="1"/>
  <c r="P8" i="30"/>
  <c r="H8" i="30"/>
  <c r="G8" i="30"/>
  <c r="I8" i="30" s="1"/>
  <c r="G68" i="28"/>
  <c r="D68" i="28"/>
  <c r="G67" i="28"/>
  <c r="D67" i="28"/>
  <c r="G66" i="28"/>
  <c r="D66" i="28"/>
  <c r="G65" i="28"/>
  <c r="D65" i="28"/>
  <c r="G64" i="28"/>
  <c r="D64" i="28"/>
  <c r="G63" i="28"/>
  <c r="D63" i="28"/>
  <c r="G62" i="28"/>
  <c r="D62" i="28"/>
  <c r="G61" i="28"/>
  <c r="D61" i="28"/>
  <c r="G60" i="28"/>
  <c r="D60" i="28"/>
  <c r="G59" i="28"/>
  <c r="D59" i="28"/>
  <c r="G58" i="28"/>
  <c r="D58" i="28"/>
  <c r="G57" i="28"/>
  <c r="D57" i="28"/>
  <c r="AA40" i="28"/>
  <c r="AA39" i="28"/>
  <c r="AA38" i="28"/>
  <c r="AA37" i="28"/>
  <c r="AA36" i="28"/>
  <c r="AA35" i="28"/>
  <c r="AA34" i="28"/>
  <c r="AA33" i="28"/>
  <c r="G33" i="28"/>
  <c r="AA32" i="28"/>
  <c r="AB32" i="28" s="1"/>
  <c r="AC32" i="28" s="1"/>
  <c r="AD32" i="28" s="1"/>
  <c r="G29" i="28"/>
  <c r="C4" i="28" s="1"/>
  <c r="AA28" i="28"/>
  <c r="AF27" i="28"/>
  <c r="AG27" i="28" s="1"/>
  <c r="AA27" i="28"/>
  <c r="AF26" i="28"/>
  <c r="AG26" i="28" s="1"/>
  <c r="AA26" i="28"/>
  <c r="AF25" i="28"/>
  <c r="AG25" i="28" s="1"/>
  <c r="AA25" i="28"/>
  <c r="AA24" i="28"/>
  <c r="AF23" i="28"/>
  <c r="AG23" i="28" s="1"/>
  <c r="AA23" i="28"/>
  <c r="AF22" i="28"/>
  <c r="AG22" i="28" s="1"/>
  <c r="AA22" i="28"/>
  <c r="AF21" i="28"/>
  <c r="AG21" i="28" s="1"/>
  <c r="AA21" i="28"/>
  <c r="AA20" i="28"/>
  <c r="G18" i="28"/>
  <c r="G17" i="28"/>
  <c r="AA16" i="28"/>
  <c r="P16" i="28"/>
  <c r="G16" i="28"/>
  <c r="AA15" i="28"/>
  <c r="U15" i="28"/>
  <c r="V15" i="28" s="1"/>
  <c r="P15" i="28"/>
  <c r="J15" i="28"/>
  <c r="G15" i="28"/>
  <c r="AA14" i="28"/>
  <c r="U14" i="28"/>
  <c r="V14" i="28" s="1"/>
  <c r="P14" i="28"/>
  <c r="J14" i="28"/>
  <c r="K14" i="28" s="1"/>
  <c r="G14" i="28"/>
  <c r="AA13" i="28"/>
  <c r="U13" i="28"/>
  <c r="V13" i="28" s="1"/>
  <c r="P13" i="28"/>
  <c r="J13" i="28"/>
  <c r="K13" i="28" s="1"/>
  <c r="G13" i="28"/>
  <c r="AA12" i="28"/>
  <c r="P12" i="28"/>
  <c r="G12" i="28"/>
  <c r="AA11" i="28"/>
  <c r="U11" i="28"/>
  <c r="V11" i="28" s="1"/>
  <c r="P11" i="28"/>
  <c r="J11" i="28"/>
  <c r="K11" i="28" s="1"/>
  <c r="G11" i="28"/>
  <c r="AA10" i="28"/>
  <c r="U10" i="28"/>
  <c r="V10" i="28" s="1"/>
  <c r="P10" i="28"/>
  <c r="G10" i="28"/>
  <c r="AA9" i="28"/>
  <c r="U9" i="28"/>
  <c r="V9" i="28" s="1"/>
  <c r="P9" i="28"/>
  <c r="G9" i="28"/>
  <c r="AA8" i="28"/>
  <c r="AB8" i="28" s="1"/>
  <c r="P8" i="28"/>
  <c r="H8" i="28"/>
  <c r="G8" i="28"/>
  <c r="I8" i="28" s="1"/>
  <c r="F4" i="28"/>
  <c r="G68" i="27"/>
  <c r="D68" i="27"/>
  <c r="G67" i="27"/>
  <c r="D67" i="27"/>
  <c r="G66" i="27"/>
  <c r="D66" i="27"/>
  <c r="G65" i="27"/>
  <c r="D65" i="27"/>
  <c r="G64" i="27"/>
  <c r="D64" i="27"/>
  <c r="G63" i="27"/>
  <c r="D63" i="27"/>
  <c r="G62" i="27"/>
  <c r="D62" i="27"/>
  <c r="G61" i="27"/>
  <c r="D61" i="27"/>
  <c r="G60" i="27"/>
  <c r="D60" i="27"/>
  <c r="G59" i="27"/>
  <c r="D59" i="27"/>
  <c r="G58" i="27"/>
  <c r="D58" i="27"/>
  <c r="G57" i="27"/>
  <c r="D57" i="27"/>
  <c r="AA40" i="27"/>
  <c r="AA39" i="27"/>
  <c r="AA38" i="27"/>
  <c r="AA37" i="27"/>
  <c r="AA36" i="27"/>
  <c r="AA35" i="27"/>
  <c r="AA34" i="27"/>
  <c r="AA33" i="27"/>
  <c r="G33" i="27"/>
  <c r="F4" i="27" s="1"/>
  <c r="AA32" i="27"/>
  <c r="G29" i="27"/>
  <c r="C4" i="27" s="1"/>
  <c r="AA28" i="27"/>
  <c r="AF27" i="27"/>
  <c r="AG27" i="27" s="1"/>
  <c r="AA27" i="27"/>
  <c r="AF26" i="27"/>
  <c r="AG26" i="27" s="1"/>
  <c r="AA26" i="27"/>
  <c r="AF25" i="27"/>
  <c r="AG25" i="27" s="1"/>
  <c r="AA25" i="27"/>
  <c r="AA24" i="27"/>
  <c r="AF23" i="27"/>
  <c r="AG23" i="27" s="1"/>
  <c r="AA23" i="27"/>
  <c r="AF22" i="27"/>
  <c r="AG22" i="27" s="1"/>
  <c r="AA22" i="27"/>
  <c r="AF21" i="27"/>
  <c r="AG21" i="27" s="1"/>
  <c r="AA21" i="27"/>
  <c r="AA20" i="27"/>
  <c r="AB20" i="27" s="1"/>
  <c r="AC20" i="27" s="1"/>
  <c r="AD20" i="27" s="1"/>
  <c r="G20" i="27"/>
  <c r="G19" i="27"/>
  <c r="G18" i="27"/>
  <c r="G17" i="27"/>
  <c r="AA16" i="27"/>
  <c r="P16" i="27"/>
  <c r="G16" i="27"/>
  <c r="AA15" i="27"/>
  <c r="U15" i="27"/>
  <c r="V15" i="27" s="1"/>
  <c r="P15" i="27"/>
  <c r="J15" i="27"/>
  <c r="J13" i="27" s="1"/>
  <c r="K13" i="27" s="1"/>
  <c r="G15" i="27"/>
  <c r="H17" i="27" s="1"/>
  <c r="AA14" i="27"/>
  <c r="U14" i="27"/>
  <c r="V14" i="27" s="1"/>
  <c r="P14" i="27"/>
  <c r="G14" i="27"/>
  <c r="AA13" i="27"/>
  <c r="U13" i="27"/>
  <c r="V13" i="27" s="1"/>
  <c r="P13" i="27"/>
  <c r="G13" i="27"/>
  <c r="I13" i="27" s="1"/>
  <c r="AA12" i="27"/>
  <c r="P12" i="27"/>
  <c r="G12" i="27"/>
  <c r="AA11" i="27"/>
  <c r="U11" i="27"/>
  <c r="V11" i="27" s="1"/>
  <c r="P11" i="27"/>
  <c r="G11" i="27"/>
  <c r="AA10" i="27"/>
  <c r="U10" i="27"/>
  <c r="V10" i="27" s="1"/>
  <c r="P10" i="27"/>
  <c r="G10" i="27"/>
  <c r="I10" i="27" s="1"/>
  <c r="AA9" i="27"/>
  <c r="U9" i="27"/>
  <c r="V9" i="27" s="1"/>
  <c r="P9" i="27"/>
  <c r="J9" i="27"/>
  <c r="K9" i="27" s="1"/>
  <c r="G9" i="27"/>
  <c r="I9" i="27" s="1"/>
  <c r="AA8" i="27"/>
  <c r="AB8" i="27" s="1"/>
  <c r="AC8" i="27" s="1"/>
  <c r="AD8" i="27" s="1"/>
  <c r="P8" i="27"/>
  <c r="Q8" i="27" s="1"/>
  <c r="G8" i="27"/>
  <c r="I8" i="27" s="1"/>
  <c r="I11" i="28" l="1"/>
  <c r="I10" i="28"/>
  <c r="H10" i="28"/>
  <c r="I12" i="28"/>
  <c r="I9" i="28"/>
  <c r="I13" i="28"/>
  <c r="H12" i="28"/>
  <c r="I14" i="28"/>
  <c r="J8" i="28"/>
  <c r="K8" i="28" s="1"/>
  <c r="J10" i="28"/>
  <c r="K10" i="28" s="1"/>
  <c r="J9" i="28"/>
  <c r="K9" i="28" s="1"/>
  <c r="J12" i="28"/>
  <c r="K12" i="28" s="1"/>
  <c r="J14" i="27"/>
  <c r="K14" i="27" s="1"/>
  <c r="J8" i="27"/>
  <c r="K8" i="27" s="1"/>
  <c r="J19" i="27"/>
  <c r="K19" i="27" s="1"/>
  <c r="J21" i="27"/>
  <c r="K21" i="27" s="1"/>
  <c r="J25" i="27"/>
  <c r="K25" i="27" s="1"/>
  <c r="J22" i="27"/>
  <c r="K22" i="27" s="1"/>
  <c r="J23" i="27"/>
  <c r="K23" i="27" s="1"/>
  <c r="J24" i="27"/>
  <c r="K24" i="27" s="1"/>
  <c r="J10" i="27"/>
  <c r="K10" i="27" s="1"/>
  <c r="J12" i="27"/>
  <c r="K12" i="27" s="1"/>
  <c r="J11" i="27"/>
  <c r="K11" i="27" s="1"/>
  <c r="I17" i="30"/>
  <c r="I20" i="30"/>
  <c r="I15" i="31"/>
  <c r="I18" i="31"/>
  <c r="AB40" i="32"/>
  <c r="I14" i="33"/>
  <c r="H15" i="33"/>
  <c r="H16" i="33"/>
  <c r="I17" i="33"/>
  <c r="K15" i="28"/>
  <c r="I17" i="28"/>
  <c r="H20" i="30"/>
  <c r="I14" i="31"/>
  <c r="AB16" i="31"/>
  <c r="H18" i="31"/>
  <c r="I16" i="32"/>
  <c r="I17" i="32"/>
  <c r="I18" i="33"/>
  <c r="AB28" i="33"/>
  <c r="AB36" i="33"/>
  <c r="AC36" i="33" s="1"/>
  <c r="AB40" i="33"/>
  <c r="J16" i="28"/>
  <c r="K16" i="28" s="1"/>
  <c r="I18" i="28"/>
  <c r="AB28" i="28"/>
  <c r="AB40" i="28"/>
  <c r="I58" i="28"/>
  <c r="I18" i="30"/>
  <c r="AB36" i="31"/>
  <c r="AB40" i="31"/>
  <c r="AC40" i="31" s="1"/>
  <c r="I14" i="32"/>
  <c r="H16" i="32"/>
  <c r="I18" i="32"/>
  <c r="H18" i="33"/>
  <c r="H64" i="33"/>
  <c r="I20" i="27"/>
  <c r="H68" i="27"/>
  <c r="J18" i="28"/>
  <c r="K18" i="28" s="1"/>
  <c r="I19" i="30"/>
  <c r="AB36" i="30"/>
  <c r="AB40" i="30"/>
  <c r="AC40" i="30" s="1"/>
  <c r="I16" i="31"/>
  <c r="H17" i="31"/>
  <c r="J18" i="32"/>
  <c r="K18" i="32" s="1"/>
  <c r="AB12" i="33"/>
  <c r="AB16" i="33"/>
  <c r="AC16" i="33" s="1"/>
  <c r="AC32" i="33"/>
  <c r="AD32" i="33" s="1"/>
  <c r="I60" i="33"/>
  <c r="I64" i="33"/>
  <c r="I68" i="33"/>
  <c r="I57" i="33"/>
  <c r="I61" i="33"/>
  <c r="I65" i="33"/>
  <c r="I58" i="33"/>
  <c r="I62" i="33"/>
  <c r="I66" i="33"/>
  <c r="I59" i="33"/>
  <c r="I63" i="33"/>
  <c r="I67" i="33"/>
  <c r="Q13" i="33"/>
  <c r="R13" i="33" s="1"/>
  <c r="Q10" i="33"/>
  <c r="R10" i="33" s="1"/>
  <c r="Q15" i="33"/>
  <c r="R15" i="33" s="1"/>
  <c r="R16" i="33"/>
  <c r="AC36" i="30"/>
  <c r="AB32" i="30"/>
  <c r="AC32" i="30" s="1"/>
  <c r="AB28" i="30"/>
  <c r="Q12" i="30"/>
  <c r="Q16" i="30"/>
  <c r="AB38" i="32"/>
  <c r="AB39" i="32"/>
  <c r="AC36" i="32"/>
  <c r="AB32" i="32"/>
  <c r="AB33" i="32" s="1"/>
  <c r="AC33" i="32" s="1"/>
  <c r="AC40" i="32"/>
  <c r="AB12" i="32"/>
  <c r="AC12" i="32" s="1"/>
  <c r="AB28" i="32"/>
  <c r="Q14" i="32"/>
  <c r="R14" i="32" s="1"/>
  <c r="AB36" i="28"/>
  <c r="I60" i="28"/>
  <c r="I64" i="28"/>
  <c r="I68" i="28"/>
  <c r="I62" i="28"/>
  <c r="I66" i="28"/>
  <c r="Q16" i="28"/>
  <c r="Q12" i="28"/>
  <c r="AC36" i="31"/>
  <c r="AB34" i="31"/>
  <c r="AC34" i="31" s="1"/>
  <c r="AD34" i="31" s="1"/>
  <c r="AB32" i="31"/>
  <c r="AC32" i="31" s="1"/>
  <c r="AB28" i="31"/>
  <c r="Q14" i="33"/>
  <c r="R14" i="33" s="1"/>
  <c r="Q10" i="32"/>
  <c r="R10" i="32" s="1"/>
  <c r="Q13" i="32"/>
  <c r="R13" i="32" s="1"/>
  <c r="R16" i="32"/>
  <c r="R12" i="32"/>
  <c r="AB40" i="27"/>
  <c r="AC40" i="27" s="1"/>
  <c r="AB16" i="27"/>
  <c r="Q12" i="27"/>
  <c r="R12" i="27" s="1"/>
  <c r="AB13" i="33"/>
  <c r="AC13" i="33" s="1"/>
  <c r="AB11" i="33"/>
  <c r="AC11" i="33" s="1"/>
  <c r="AC40" i="33"/>
  <c r="AD40" i="33" s="1"/>
  <c r="H60" i="33"/>
  <c r="AC12" i="33"/>
  <c r="J18" i="33"/>
  <c r="K18" i="33" s="1"/>
  <c r="AC28" i="33"/>
  <c r="H8" i="33"/>
  <c r="AB8" i="33"/>
  <c r="AC8" i="33" s="1"/>
  <c r="Q9" i="33"/>
  <c r="R9" i="33" s="1"/>
  <c r="H11" i="33"/>
  <c r="J12" i="33"/>
  <c r="K12" i="33" s="1"/>
  <c r="H14" i="33"/>
  <c r="J15" i="33"/>
  <c r="K15" i="33" s="1"/>
  <c r="AB15" i="33"/>
  <c r="AC15" i="33" s="1"/>
  <c r="H17" i="33"/>
  <c r="AB24" i="33"/>
  <c r="AC24" i="33" s="1"/>
  <c r="AB33" i="33"/>
  <c r="AC33" i="33" s="1"/>
  <c r="AB35" i="33"/>
  <c r="AC35" i="33" s="1"/>
  <c r="AB37" i="33"/>
  <c r="AC37" i="33" s="1"/>
  <c r="AD37" i="33" s="1"/>
  <c r="AB39" i="33"/>
  <c r="AC39" i="33" s="1"/>
  <c r="AD39" i="33" s="1"/>
  <c r="H68" i="33"/>
  <c r="H57" i="33"/>
  <c r="H61" i="33"/>
  <c r="H63" i="33"/>
  <c r="H66" i="33"/>
  <c r="H67" i="33"/>
  <c r="J8" i="33"/>
  <c r="K8" i="33" s="1"/>
  <c r="H10" i="33"/>
  <c r="J11" i="33"/>
  <c r="K11" i="33" s="1"/>
  <c r="H13" i="33"/>
  <c r="J14" i="33"/>
  <c r="K14" i="33" s="1"/>
  <c r="AB14" i="33"/>
  <c r="AC14" i="33" s="1"/>
  <c r="J17" i="33"/>
  <c r="K17" i="33" s="1"/>
  <c r="AB20" i="33"/>
  <c r="AC20" i="33" s="1"/>
  <c r="AD20" i="33" s="1"/>
  <c r="Q11" i="33"/>
  <c r="R11" i="33" s="1"/>
  <c r="K13" i="33"/>
  <c r="H58" i="33"/>
  <c r="H62" i="33"/>
  <c r="H59" i="33"/>
  <c r="H65" i="33"/>
  <c r="AB34" i="33"/>
  <c r="AC34" i="33" s="1"/>
  <c r="R8" i="33"/>
  <c r="S8" i="33" s="1"/>
  <c r="J9" i="33"/>
  <c r="K9" i="33" s="1"/>
  <c r="H68" i="32"/>
  <c r="H66" i="32"/>
  <c r="H64" i="32"/>
  <c r="H62" i="32"/>
  <c r="H60" i="32"/>
  <c r="H58" i="32"/>
  <c r="I67" i="32"/>
  <c r="I65" i="32"/>
  <c r="I63" i="32"/>
  <c r="I61" i="32"/>
  <c r="I59" i="32"/>
  <c r="I57" i="32"/>
  <c r="H67" i="32"/>
  <c r="H65" i="32"/>
  <c r="H63" i="32"/>
  <c r="H61" i="32"/>
  <c r="H59" i="32"/>
  <c r="H57" i="32"/>
  <c r="I58" i="32"/>
  <c r="I62" i="32"/>
  <c r="I66" i="32"/>
  <c r="AC38" i="32"/>
  <c r="AC39" i="32"/>
  <c r="AC28" i="32"/>
  <c r="I60" i="32"/>
  <c r="I64" i="32"/>
  <c r="I68" i="32"/>
  <c r="H8" i="32"/>
  <c r="AB8" i="32"/>
  <c r="AC8" i="32" s="1"/>
  <c r="Q9" i="32"/>
  <c r="R9" i="32" s="1"/>
  <c r="H11" i="32"/>
  <c r="J12" i="32"/>
  <c r="K12" i="32" s="1"/>
  <c r="H14" i="32"/>
  <c r="J15" i="32"/>
  <c r="K15" i="32" s="1"/>
  <c r="H17" i="32"/>
  <c r="AB24" i="32"/>
  <c r="AB35" i="32"/>
  <c r="AC35" i="32" s="1"/>
  <c r="AB37" i="32"/>
  <c r="AC37" i="32" s="1"/>
  <c r="J8" i="32"/>
  <c r="K8" i="32" s="1"/>
  <c r="H10" i="32"/>
  <c r="J11" i="32"/>
  <c r="K11" i="32" s="1"/>
  <c r="H13" i="32"/>
  <c r="J14" i="32"/>
  <c r="K14" i="32" s="1"/>
  <c r="J17" i="32"/>
  <c r="K17" i="32" s="1"/>
  <c r="AB20" i="32"/>
  <c r="AC20" i="32" s="1"/>
  <c r="AD20" i="32" s="1"/>
  <c r="I13" i="32"/>
  <c r="AB16" i="32"/>
  <c r="AC16" i="32" s="1"/>
  <c r="Q11" i="32"/>
  <c r="R11" i="32" s="1"/>
  <c r="R8" i="32"/>
  <c r="K13" i="32"/>
  <c r="H18" i="32"/>
  <c r="J9" i="32"/>
  <c r="K9" i="32" s="1"/>
  <c r="H12" i="32"/>
  <c r="J18" i="31"/>
  <c r="K18" i="31" s="1"/>
  <c r="J8" i="31"/>
  <c r="K8" i="31" s="1"/>
  <c r="H67" i="31"/>
  <c r="H68" i="31"/>
  <c r="H58" i="31"/>
  <c r="H62" i="31"/>
  <c r="H64" i="31"/>
  <c r="H60" i="31"/>
  <c r="H66" i="31"/>
  <c r="I66" i="31"/>
  <c r="I60" i="31"/>
  <c r="I63" i="31"/>
  <c r="I59" i="31"/>
  <c r="I57" i="31"/>
  <c r="I64" i="31"/>
  <c r="I67" i="31"/>
  <c r="I58" i="31"/>
  <c r="I61" i="31"/>
  <c r="I68" i="31"/>
  <c r="I62" i="31"/>
  <c r="I65" i="31"/>
  <c r="R16" i="31"/>
  <c r="S16" i="31" s="1"/>
  <c r="AC16" i="31"/>
  <c r="AD16" i="31" s="1"/>
  <c r="AC35" i="31"/>
  <c r="AD35" i="31" s="1"/>
  <c r="Q12" i="31"/>
  <c r="I17" i="31"/>
  <c r="AB24" i="31"/>
  <c r="AC24" i="31" s="1"/>
  <c r="AD24" i="31" s="1"/>
  <c r="AB33" i="31"/>
  <c r="AC33" i="31" s="1"/>
  <c r="AD33" i="31" s="1"/>
  <c r="AB35" i="31"/>
  <c r="AB37" i="31"/>
  <c r="AC37" i="31" s="1"/>
  <c r="AD37" i="31" s="1"/>
  <c r="AB39" i="31"/>
  <c r="AC39" i="31" s="1"/>
  <c r="AD39" i="31" s="1"/>
  <c r="H14" i="31"/>
  <c r="H15" i="31"/>
  <c r="H16" i="31"/>
  <c r="J17" i="31"/>
  <c r="K17" i="31" s="1"/>
  <c r="H57" i="31"/>
  <c r="H59" i="31"/>
  <c r="H61" i="31"/>
  <c r="H63" i="31"/>
  <c r="H65" i="31"/>
  <c r="J14" i="31"/>
  <c r="K14" i="31" s="1"/>
  <c r="J15" i="31"/>
  <c r="K15" i="31" s="1"/>
  <c r="AB12" i="31"/>
  <c r="AB14" i="31" s="1"/>
  <c r="AC14" i="31" s="1"/>
  <c r="AD14" i="31" s="1"/>
  <c r="AB38" i="31"/>
  <c r="AC38" i="31" s="1"/>
  <c r="AD38" i="31" s="1"/>
  <c r="Q15" i="30"/>
  <c r="R15" i="30" s="1"/>
  <c r="H68" i="30"/>
  <c r="H66" i="30"/>
  <c r="H64" i="30"/>
  <c r="H62" i="30"/>
  <c r="H60" i="30"/>
  <c r="H58" i="30"/>
  <c r="H67" i="30"/>
  <c r="H65" i="30"/>
  <c r="H63" i="30"/>
  <c r="H61" i="30"/>
  <c r="H59" i="30"/>
  <c r="H57" i="30"/>
  <c r="I57" i="30"/>
  <c r="I61" i="30"/>
  <c r="I65" i="30"/>
  <c r="I58" i="30"/>
  <c r="I62" i="30"/>
  <c r="I66" i="30"/>
  <c r="I59" i="30"/>
  <c r="I63" i="30"/>
  <c r="I67" i="30"/>
  <c r="I60" i="30"/>
  <c r="I64" i="30"/>
  <c r="I68" i="30"/>
  <c r="AB38" i="30"/>
  <c r="AC38" i="30" s="1"/>
  <c r="AC28" i="30"/>
  <c r="H11" i="30"/>
  <c r="AB12" i="30"/>
  <c r="AC12" i="30" s="1"/>
  <c r="J17" i="30"/>
  <c r="K17" i="30" s="1"/>
  <c r="H19" i="30"/>
  <c r="AB24" i="30"/>
  <c r="AB33" i="30"/>
  <c r="AC33" i="30" s="1"/>
  <c r="AB35" i="30"/>
  <c r="AC35" i="30" s="1"/>
  <c r="AB37" i="30"/>
  <c r="AC37" i="30" s="1"/>
  <c r="AB39" i="30"/>
  <c r="AC39" i="30" s="1"/>
  <c r="K15" i="30"/>
  <c r="J8" i="30"/>
  <c r="K8" i="30" s="1"/>
  <c r="H16" i="30"/>
  <c r="J20" i="30"/>
  <c r="K20" i="30" s="1"/>
  <c r="Q8" i="30"/>
  <c r="H9" i="30"/>
  <c r="I10" i="30"/>
  <c r="J11" i="30"/>
  <c r="K11" i="30" s="1"/>
  <c r="H15" i="30"/>
  <c r="I16" i="30"/>
  <c r="AB16" i="30"/>
  <c r="J19" i="30"/>
  <c r="K19" i="30" s="1"/>
  <c r="AB20" i="30"/>
  <c r="AC20" i="30" s="1"/>
  <c r="AD20" i="30" s="1"/>
  <c r="J18" i="30"/>
  <c r="K18" i="30" s="1"/>
  <c r="AC8" i="30"/>
  <c r="AD8" i="30" s="1"/>
  <c r="J12" i="30"/>
  <c r="K12" i="30" s="1"/>
  <c r="J10" i="30"/>
  <c r="K10" i="30" s="1"/>
  <c r="H14" i="30"/>
  <c r="I15" i="30"/>
  <c r="J16" i="30"/>
  <c r="K16" i="30" s="1"/>
  <c r="H18" i="30"/>
  <c r="R12" i="30"/>
  <c r="J14" i="30"/>
  <c r="K14" i="30" s="1"/>
  <c r="AC28" i="28"/>
  <c r="AC36" i="28"/>
  <c r="AD36" i="28" s="1"/>
  <c r="AB34" i="28"/>
  <c r="AC34" i="28" s="1"/>
  <c r="AB35" i="28"/>
  <c r="AC35" i="28" s="1"/>
  <c r="AB33" i="28"/>
  <c r="AC33" i="28" s="1"/>
  <c r="H68" i="28"/>
  <c r="H66" i="28"/>
  <c r="H64" i="28"/>
  <c r="H62" i="28"/>
  <c r="H60" i="28"/>
  <c r="H58" i="28"/>
  <c r="H63" i="28"/>
  <c r="H61" i="28"/>
  <c r="H57" i="28"/>
  <c r="H65" i="28"/>
  <c r="H59" i="28"/>
  <c r="I67" i="28"/>
  <c r="I65" i="28"/>
  <c r="I63" i="28"/>
  <c r="I61" i="28"/>
  <c r="I59" i="28"/>
  <c r="I57" i="28"/>
  <c r="H67" i="28"/>
  <c r="AC40" i="28"/>
  <c r="AD40" i="28" s="1"/>
  <c r="AB38" i="28"/>
  <c r="AC38" i="28" s="1"/>
  <c r="AB39" i="28"/>
  <c r="AC39" i="28" s="1"/>
  <c r="AB37" i="28"/>
  <c r="AC37" i="28" s="1"/>
  <c r="H11" i="28"/>
  <c r="AB12" i="28"/>
  <c r="AC12" i="28" s="1"/>
  <c r="J17" i="28"/>
  <c r="K17" i="28" s="1"/>
  <c r="AB24" i="28"/>
  <c r="AB26" i="28" s="1"/>
  <c r="AC26" i="28" s="1"/>
  <c r="Q8" i="28"/>
  <c r="H9" i="28"/>
  <c r="I16" i="28"/>
  <c r="AB16" i="28"/>
  <c r="AC16" i="28" s="1"/>
  <c r="AB20" i="28"/>
  <c r="AC20" i="28" s="1"/>
  <c r="AD20" i="28" s="1"/>
  <c r="AC8" i="28"/>
  <c r="AD8" i="28" s="1"/>
  <c r="H14" i="28"/>
  <c r="H13" i="28"/>
  <c r="AB36" i="27"/>
  <c r="AB32" i="27"/>
  <c r="AC32" i="27" s="1"/>
  <c r="AD32" i="27" s="1"/>
  <c r="Q16" i="27"/>
  <c r="R16" i="27" s="1"/>
  <c r="S16" i="27" s="1"/>
  <c r="I57" i="27"/>
  <c r="I65" i="27"/>
  <c r="I58" i="27"/>
  <c r="I66" i="27"/>
  <c r="I61" i="27"/>
  <c r="I62" i="27"/>
  <c r="I59" i="27"/>
  <c r="I63" i="27"/>
  <c r="I67" i="27"/>
  <c r="I60" i="27"/>
  <c r="I64" i="27"/>
  <c r="I68" i="27"/>
  <c r="I12" i="27"/>
  <c r="J17" i="27"/>
  <c r="K17" i="27" s="1"/>
  <c r="I18" i="27"/>
  <c r="I14" i="27"/>
  <c r="J18" i="27"/>
  <c r="K18" i="27" s="1"/>
  <c r="I11" i="27"/>
  <c r="I16" i="27"/>
  <c r="I19" i="27"/>
  <c r="H13" i="27"/>
  <c r="H15" i="27"/>
  <c r="AB28" i="27"/>
  <c r="R8" i="27"/>
  <c r="S8" i="27" s="1"/>
  <c r="H9" i="27"/>
  <c r="H10" i="27"/>
  <c r="H11" i="27"/>
  <c r="H12" i="27"/>
  <c r="J16" i="27"/>
  <c r="K16" i="27" s="1"/>
  <c r="AC16" i="27"/>
  <c r="AD16" i="27" s="1"/>
  <c r="H19" i="27"/>
  <c r="J20" i="27"/>
  <c r="K20" i="27" s="1"/>
  <c r="AC36" i="27"/>
  <c r="AB12" i="27"/>
  <c r="AB14" i="27" s="1"/>
  <c r="AC14" i="27" s="1"/>
  <c r="AD14" i="27" s="1"/>
  <c r="K15" i="27"/>
  <c r="AB24" i="27"/>
  <c r="I17" i="27"/>
  <c r="AB38" i="27"/>
  <c r="AC38" i="27" s="1"/>
  <c r="AD38" i="27" s="1"/>
  <c r="H14" i="27"/>
  <c r="H20" i="27"/>
  <c r="I15" i="27"/>
  <c r="H18" i="27"/>
  <c r="H57" i="27"/>
  <c r="H59" i="27"/>
  <c r="H61" i="27"/>
  <c r="H63" i="27"/>
  <c r="H65" i="27"/>
  <c r="H67" i="27"/>
  <c r="H16" i="27"/>
  <c r="H8" i="27"/>
  <c r="H58" i="27"/>
  <c r="H60" i="27"/>
  <c r="H62" i="27"/>
  <c r="H64" i="27"/>
  <c r="H66" i="27"/>
  <c r="AF35" i="20"/>
  <c r="AG35" i="20" s="1"/>
  <c r="AF34" i="20"/>
  <c r="AG34" i="20" s="1"/>
  <c r="AF33" i="20"/>
  <c r="AG33" i="20" s="1"/>
  <c r="AF31" i="20"/>
  <c r="AG31" i="20" s="1"/>
  <c r="AF30" i="20"/>
  <c r="AG30" i="20" s="1"/>
  <c r="AF29" i="20"/>
  <c r="AG29" i="20" s="1"/>
  <c r="AF27" i="20"/>
  <c r="AG27" i="20" s="1"/>
  <c r="AF26" i="20"/>
  <c r="AG26" i="20" s="1"/>
  <c r="AF25" i="20"/>
  <c r="AG25" i="20" s="1"/>
  <c r="AA52" i="20"/>
  <c r="AA51" i="20"/>
  <c r="AA50" i="20"/>
  <c r="AA49" i="20"/>
  <c r="AA48" i="20"/>
  <c r="AA47" i="20"/>
  <c r="AA35" i="20"/>
  <c r="AA34" i="20"/>
  <c r="AA33" i="20"/>
  <c r="AA32" i="20"/>
  <c r="AA31" i="20"/>
  <c r="AA30" i="20"/>
  <c r="AA29" i="20"/>
  <c r="AA28" i="20"/>
  <c r="AA27" i="20"/>
  <c r="AA26" i="20"/>
  <c r="AA25" i="20"/>
  <c r="AA24" i="20"/>
  <c r="AA20" i="20"/>
  <c r="AA19" i="20"/>
  <c r="AA18" i="20"/>
  <c r="AA17" i="20"/>
  <c r="J15" i="24"/>
  <c r="J10" i="24" s="1"/>
  <c r="K10" i="24" s="1"/>
  <c r="J8" i="22"/>
  <c r="K8" i="22" s="1"/>
  <c r="J9" i="22"/>
  <c r="K9" i="22" s="1"/>
  <c r="J12" i="22"/>
  <c r="K12" i="22" s="1"/>
  <c r="J15" i="22"/>
  <c r="K15" i="22" s="1"/>
  <c r="J18" i="22"/>
  <c r="K18" i="22" s="1"/>
  <c r="J14" i="22"/>
  <c r="K14" i="22" s="1"/>
  <c r="J13" i="22"/>
  <c r="J10" i="22" s="1"/>
  <c r="K10" i="22" s="1"/>
  <c r="J15" i="20"/>
  <c r="J12" i="20" s="1"/>
  <c r="K12" i="20" s="1"/>
  <c r="J18" i="18"/>
  <c r="J8" i="18" s="1"/>
  <c r="K8" i="18" s="1"/>
  <c r="J13" i="21"/>
  <c r="J11" i="21" s="1"/>
  <c r="K11" i="21" s="1"/>
  <c r="J14" i="19"/>
  <c r="J10" i="19" s="1"/>
  <c r="K10" i="19" s="1"/>
  <c r="D14" i="24"/>
  <c r="D13" i="24"/>
  <c r="D11" i="24"/>
  <c r="D10" i="24"/>
  <c r="D9" i="24"/>
  <c r="D8" i="24"/>
  <c r="D16" i="24"/>
  <c r="D18" i="24"/>
  <c r="D19" i="24"/>
  <c r="D20" i="24"/>
  <c r="D8" i="22"/>
  <c r="D9" i="22"/>
  <c r="D10" i="22"/>
  <c r="D11" i="22"/>
  <c r="D12" i="22"/>
  <c r="D14" i="22"/>
  <c r="D15" i="22"/>
  <c r="D16" i="22"/>
  <c r="D17" i="22"/>
  <c r="D18" i="22"/>
  <c r="G12" i="22"/>
  <c r="H9" i="21"/>
  <c r="I14" i="21"/>
  <c r="I18" i="21"/>
  <c r="D8" i="21"/>
  <c r="D9" i="21"/>
  <c r="D10" i="21"/>
  <c r="D11" i="21"/>
  <c r="D12" i="21"/>
  <c r="D14" i="21"/>
  <c r="D16" i="21"/>
  <c r="D17" i="21"/>
  <c r="D18" i="21"/>
  <c r="D8" i="20"/>
  <c r="D9" i="20"/>
  <c r="D10" i="20"/>
  <c r="D11" i="20"/>
  <c r="D12" i="20"/>
  <c r="D13" i="20"/>
  <c r="D14" i="20"/>
  <c r="D16" i="20"/>
  <c r="D18" i="20"/>
  <c r="D8" i="19"/>
  <c r="D9" i="19"/>
  <c r="D10" i="19"/>
  <c r="D11" i="19"/>
  <c r="D12" i="19"/>
  <c r="D13" i="19"/>
  <c r="D15" i="19"/>
  <c r="D16" i="19"/>
  <c r="D17" i="19"/>
  <c r="D18" i="19"/>
  <c r="D19" i="19"/>
  <c r="D8" i="18"/>
  <c r="D9" i="18"/>
  <c r="D10" i="18"/>
  <c r="D11" i="18"/>
  <c r="D12" i="18"/>
  <c r="D13" i="18"/>
  <c r="D14" i="18"/>
  <c r="D15" i="18"/>
  <c r="D16" i="18"/>
  <c r="D17" i="18"/>
  <c r="D19" i="18"/>
  <c r="D20" i="18"/>
  <c r="G9" i="24"/>
  <c r="I9" i="24" s="1"/>
  <c r="G10" i="24"/>
  <c r="I10" i="24" s="1"/>
  <c r="G11" i="24"/>
  <c r="I11" i="24" s="1"/>
  <c r="G12" i="24"/>
  <c r="I12" i="24" s="1"/>
  <c r="G13" i="24"/>
  <c r="G14" i="24"/>
  <c r="I14" i="24" s="1"/>
  <c r="G15" i="24"/>
  <c r="H9" i="24" s="1"/>
  <c r="G16" i="24"/>
  <c r="I16" i="24" s="1"/>
  <c r="G17" i="24"/>
  <c r="I17" i="24" s="1"/>
  <c r="G18" i="24"/>
  <c r="I18" i="24" s="1"/>
  <c r="G19" i="24"/>
  <c r="I19" i="24" s="1"/>
  <c r="G20" i="24"/>
  <c r="I20" i="24" s="1"/>
  <c r="G8" i="24"/>
  <c r="I8" i="24" s="1"/>
  <c r="G18" i="22"/>
  <c r="G17" i="22"/>
  <c r="G16" i="22"/>
  <c r="G15" i="22"/>
  <c r="G14" i="22"/>
  <c r="G13" i="22"/>
  <c r="G11" i="22"/>
  <c r="G10" i="22"/>
  <c r="G9" i="22"/>
  <c r="G8" i="22"/>
  <c r="I8" i="22" s="1"/>
  <c r="G18" i="21"/>
  <c r="G17" i="21"/>
  <c r="G16" i="21"/>
  <c r="I16" i="21" s="1"/>
  <c r="G15" i="21"/>
  <c r="I15" i="21" s="1"/>
  <c r="G14" i="21"/>
  <c r="G13" i="21"/>
  <c r="H11" i="21" s="1"/>
  <c r="G12" i="21"/>
  <c r="I12" i="21" s="1"/>
  <c r="G11" i="21"/>
  <c r="I11" i="21" s="1"/>
  <c r="G10" i="21"/>
  <c r="I10" i="21" s="1"/>
  <c r="G9" i="21"/>
  <c r="I9" i="21" s="1"/>
  <c r="G8" i="21"/>
  <c r="I8" i="21" s="1"/>
  <c r="G18" i="20"/>
  <c r="G17" i="20"/>
  <c r="G16" i="20"/>
  <c r="G15" i="20"/>
  <c r="H8" i="20" s="1"/>
  <c r="G14" i="20"/>
  <c r="I14" i="20" s="1"/>
  <c r="G13" i="20"/>
  <c r="G12" i="20"/>
  <c r="G11" i="20"/>
  <c r="I11" i="20" s="1"/>
  <c r="G10" i="20"/>
  <c r="I10" i="20" s="1"/>
  <c r="G9" i="20"/>
  <c r="G8" i="20"/>
  <c r="G9" i="19"/>
  <c r="G10" i="19"/>
  <c r="I10" i="19" s="1"/>
  <c r="G11" i="19"/>
  <c r="G12" i="19"/>
  <c r="G13" i="19"/>
  <c r="G14" i="19"/>
  <c r="G15" i="19"/>
  <c r="I15" i="19" s="1"/>
  <c r="G16" i="19"/>
  <c r="G17" i="19"/>
  <c r="I17" i="19" s="1"/>
  <c r="G18" i="19"/>
  <c r="I18" i="19" s="1"/>
  <c r="G19" i="19"/>
  <c r="G8" i="19"/>
  <c r="I8" i="19" s="1"/>
  <c r="G9" i="18"/>
  <c r="G10" i="18"/>
  <c r="I10" i="18" s="1"/>
  <c r="G11" i="18"/>
  <c r="G12" i="18"/>
  <c r="I12" i="18" s="1"/>
  <c r="G13" i="18"/>
  <c r="G14" i="18"/>
  <c r="I14" i="18" s="1"/>
  <c r="G15" i="18"/>
  <c r="G16" i="18"/>
  <c r="G17" i="18"/>
  <c r="G18" i="18"/>
  <c r="G19" i="18"/>
  <c r="I19" i="18" s="1"/>
  <c r="G20" i="18"/>
  <c r="G21" i="18"/>
  <c r="I21" i="18" s="1"/>
  <c r="G8" i="18"/>
  <c r="I8" i="18" s="1"/>
  <c r="AF27" i="19"/>
  <c r="AG27" i="19" s="1"/>
  <c r="AF26" i="19"/>
  <c r="AG26" i="19" s="1"/>
  <c r="AF25" i="19"/>
  <c r="AG25" i="19" s="1"/>
  <c r="AF23" i="19"/>
  <c r="AG23" i="19" s="1"/>
  <c r="AF22" i="19"/>
  <c r="AG22" i="19" s="1"/>
  <c r="AF21" i="19"/>
  <c r="AG21" i="19" s="1"/>
  <c r="U9" i="19"/>
  <c r="V9" i="19"/>
  <c r="G68" i="24"/>
  <c r="D68" i="24"/>
  <c r="G67" i="24"/>
  <c r="D67" i="24"/>
  <c r="G66" i="24"/>
  <c r="D66" i="24"/>
  <c r="G65" i="24"/>
  <c r="D65" i="24"/>
  <c r="G64" i="24"/>
  <c r="D64" i="24"/>
  <c r="G63" i="24"/>
  <c r="D63" i="24"/>
  <c r="G62" i="24"/>
  <c r="D62" i="24"/>
  <c r="G61" i="24"/>
  <c r="D61" i="24"/>
  <c r="G60" i="24"/>
  <c r="D60" i="24"/>
  <c r="G59" i="24"/>
  <c r="D59" i="24"/>
  <c r="G58" i="24"/>
  <c r="D58" i="24"/>
  <c r="G57" i="24"/>
  <c r="D57" i="24"/>
  <c r="AA40" i="24"/>
  <c r="AA39" i="24"/>
  <c r="AA38" i="24"/>
  <c r="AA37" i="24"/>
  <c r="AA36" i="24"/>
  <c r="AA35" i="24"/>
  <c r="AA34" i="24"/>
  <c r="AA33" i="24"/>
  <c r="G33" i="24"/>
  <c r="F4" i="24" s="1"/>
  <c r="AA32" i="24"/>
  <c r="AB40" i="24" s="1"/>
  <c r="G29" i="24"/>
  <c r="C4" i="24" s="1"/>
  <c r="AA28" i="24"/>
  <c r="AF27" i="24"/>
  <c r="AG27" i="24" s="1"/>
  <c r="AA27" i="24"/>
  <c r="AF26" i="24"/>
  <c r="AG26" i="24" s="1"/>
  <c r="AA26" i="24"/>
  <c r="AF25" i="24"/>
  <c r="AG25" i="24" s="1"/>
  <c r="AA25" i="24"/>
  <c r="AA24" i="24"/>
  <c r="AF23" i="24"/>
  <c r="AG23" i="24" s="1"/>
  <c r="AA23" i="24"/>
  <c r="AF22" i="24"/>
  <c r="AG22" i="24" s="1"/>
  <c r="AA22" i="24"/>
  <c r="AF21" i="24"/>
  <c r="AG21" i="24" s="1"/>
  <c r="AA21" i="24"/>
  <c r="AA20" i="24"/>
  <c r="AB24" i="24" s="1"/>
  <c r="AA16" i="24"/>
  <c r="P16" i="24"/>
  <c r="AA15" i="24"/>
  <c r="U15" i="24"/>
  <c r="V15" i="24" s="1"/>
  <c r="P15" i="24"/>
  <c r="AA14" i="24"/>
  <c r="U14" i="24"/>
  <c r="V14" i="24" s="1"/>
  <c r="P14" i="24"/>
  <c r="AA13" i="24"/>
  <c r="U13" i="24"/>
  <c r="V13" i="24" s="1"/>
  <c r="P13" i="24"/>
  <c r="AA12" i="24"/>
  <c r="P12" i="24"/>
  <c r="AA11" i="24"/>
  <c r="U11" i="24"/>
  <c r="V11" i="24" s="1"/>
  <c r="P11" i="24"/>
  <c r="AA10" i="24"/>
  <c r="U10" i="24"/>
  <c r="V10" i="24" s="1"/>
  <c r="P10" i="24"/>
  <c r="AA9" i="24"/>
  <c r="U9" i="24"/>
  <c r="V9" i="24" s="1"/>
  <c r="P9" i="24"/>
  <c r="AA8" i="24"/>
  <c r="P8" i="24"/>
  <c r="G68" i="22"/>
  <c r="D68" i="22"/>
  <c r="G67" i="22"/>
  <c r="D67" i="22"/>
  <c r="G66" i="22"/>
  <c r="D66" i="22"/>
  <c r="G65" i="22"/>
  <c r="D65" i="22"/>
  <c r="G64" i="22"/>
  <c r="D64" i="22"/>
  <c r="G63" i="22"/>
  <c r="D63" i="22"/>
  <c r="G62" i="22"/>
  <c r="D62" i="22"/>
  <c r="G61" i="22"/>
  <c r="D61" i="22"/>
  <c r="G60" i="22"/>
  <c r="I60" i="22" s="1"/>
  <c r="D60" i="22"/>
  <c r="G59" i="22"/>
  <c r="D59" i="22"/>
  <c r="G58" i="22"/>
  <c r="D58" i="22"/>
  <c r="G57" i="22"/>
  <c r="D57" i="22"/>
  <c r="AA40" i="22"/>
  <c r="AA39" i="22"/>
  <c r="AA38" i="22"/>
  <c r="AA37" i="22"/>
  <c r="AA36" i="22"/>
  <c r="AB36" i="22" s="1"/>
  <c r="AA35" i="22"/>
  <c r="AA34" i="22"/>
  <c r="AA33" i="22"/>
  <c r="G33" i="22"/>
  <c r="F4" i="22" s="1"/>
  <c r="AA32" i="22"/>
  <c r="AB32" i="22" s="1"/>
  <c r="G29" i="22"/>
  <c r="C4" i="22" s="1"/>
  <c r="AA28" i="22"/>
  <c r="AF27" i="22"/>
  <c r="AG27" i="22" s="1"/>
  <c r="AA27" i="22"/>
  <c r="AF26" i="22"/>
  <c r="AG26" i="22" s="1"/>
  <c r="AA26" i="22"/>
  <c r="AF25" i="22"/>
  <c r="AG25" i="22" s="1"/>
  <c r="AA25" i="22"/>
  <c r="AA24" i="22"/>
  <c r="AF23" i="22"/>
  <c r="AG23" i="22" s="1"/>
  <c r="AA23" i="22"/>
  <c r="AF22" i="22"/>
  <c r="AG22" i="22" s="1"/>
  <c r="AA22" i="22"/>
  <c r="AF21" i="22"/>
  <c r="AG21" i="22" s="1"/>
  <c r="AA21" i="22"/>
  <c r="AA20" i="22"/>
  <c r="AA16" i="22"/>
  <c r="P16" i="22"/>
  <c r="AA15" i="22"/>
  <c r="U15" i="22"/>
  <c r="V15" i="22" s="1"/>
  <c r="P15" i="22"/>
  <c r="AA14" i="22"/>
  <c r="U14" i="22"/>
  <c r="V14" i="22" s="1"/>
  <c r="P14" i="22"/>
  <c r="AA13" i="22"/>
  <c r="U13" i="22"/>
  <c r="V13" i="22" s="1"/>
  <c r="P13" i="22"/>
  <c r="AA12" i="22"/>
  <c r="P12" i="22"/>
  <c r="AA11" i="22"/>
  <c r="U11" i="22"/>
  <c r="V11" i="22" s="1"/>
  <c r="P11" i="22"/>
  <c r="AA10" i="22"/>
  <c r="U10" i="22"/>
  <c r="V10" i="22" s="1"/>
  <c r="P10" i="22"/>
  <c r="AA9" i="22"/>
  <c r="U9" i="22"/>
  <c r="V9" i="22" s="1"/>
  <c r="P9" i="22"/>
  <c r="AA8" i="22"/>
  <c r="P8" i="22"/>
  <c r="Q8" i="22" s="1"/>
  <c r="G68" i="21"/>
  <c r="D68" i="21"/>
  <c r="G67" i="21"/>
  <c r="D67" i="21"/>
  <c r="G66" i="21"/>
  <c r="D66" i="21"/>
  <c r="G65" i="21"/>
  <c r="D65" i="21"/>
  <c r="G64" i="21"/>
  <c r="D64" i="21"/>
  <c r="G63" i="21"/>
  <c r="D63" i="21"/>
  <c r="G62" i="21"/>
  <c r="D62" i="21"/>
  <c r="G61" i="21"/>
  <c r="D61" i="21"/>
  <c r="G60" i="21"/>
  <c r="D60" i="21"/>
  <c r="G59" i="21"/>
  <c r="D59" i="21"/>
  <c r="G58" i="21"/>
  <c r="D58" i="21"/>
  <c r="G57" i="21"/>
  <c r="D57" i="21"/>
  <c r="AA40" i="21"/>
  <c r="AA39" i="21"/>
  <c r="AA38" i="21"/>
  <c r="AA37" i="21"/>
  <c r="AA36" i="21"/>
  <c r="AA35" i="21"/>
  <c r="AA34" i="21"/>
  <c r="AA33" i="21"/>
  <c r="G33" i="21"/>
  <c r="AA32" i="21"/>
  <c r="G29" i="21"/>
  <c r="C4" i="21" s="1"/>
  <c r="AA28" i="21"/>
  <c r="AF27" i="21"/>
  <c r="AG27" i="21" s="1"/>
  <c r="AA27" i="21"/>
  <c r="AF26" i="21"/>
  <c r="AG26" i="21" s="1"/>
  <c r="AA26" i="21"/>
  <c r="AF25" i="21"/>
  <c r="AG25" i="21" s="1"/>
  <c r="AA25" i="21"/>
  <c r="AA24" i="21"/>
  <c r="AF23" i="21"/>
  <c r="AG23" i="21" s="1"/>
  <c r="AA23" i="21"/>
  <c r="AF22" i="21"/>
  <c r="AG22" i="21" s="1"/>
  <c r="AA22" i="21"/>
  <c r="AF21" i="21"/>
  <c r="AG21" i="21" s="1"/>
  <c r="AA21" i="21"/>
  <c r="AA20" i="21"/>
  <c r="AB20" i="21" s="1"/>
  <c r="AA16" i="21"/>
  <c r="P16" i="21"/>
  <c r="AA15" i="21"/>
  <c r="U15" i="21"/>
  <c r="V15" i="21" s="1"/>
  <c r="P15" i="21"/>
  <c r="AA14" i="21"/>
  <c r="U14" i="21"/>
  <c r="V14" i="21" s="1"/>
  <c r="P14" i="21"/>
  <c r="AA13" i="21"/>
  <c r="U13" i="21"/>
  <c r="V13" i="21" s="1"/>
  <c r="P13" i="21"/>
  <c r="AA12" i="21"/>
  <c r="P12" i="21"/>
  <c r="AA11" i="21"/>
  <c r="U11" i="21"/>
  <c r="V11" i="21" s="1"/>
  <c r="P11" i="21"/>
  <c r="AA10" i="21"/>
  <c r="U10" i="21"/>
  <c r="V10" i="21" s="1"/>
  <c r="P10" i="21"/>
  <c r="AA9" i="21"/>
  <c r="U9" i="21"/>
  <c r="V9" i="21" s="1"/>
  <c r="P9" i="21"/>
  <c r="AA8" i="21"/>
  <c r="AB8" i="21" s="1"/>
  <c r="P8" i="21"/>
  <c r="Q8" i="21" s="1"/>
  <c r="F4" i="21"/>
  <c r="G68" i="20"/>
  <c r="D68" i="20"/>
  <c r="G67" i="20"/>
  <c r="D67" i="20"/>
  <c r="G66" i="20"/>
  <c r="D66" i="20"/>
  <c r="G65" i="20"/>
  <c r="D65" i="20"/>
  <c r="G64" i="20"/>
  <c r="D64" i="20"/>
  <c r="G63" i="20"/>
  <c r="D63" i="20"/>
  <c r="G62" i="20"/>
  <c r="D62" i="20"/>
  <c r="G61" i="20"/>
  <c r="D61" i="20"/>
  <c r="G60" i="20"/>
  <c r="D60" i="20"/>
  <c r="G59" i="20"/>
  <c r="D59" i="20"/>
  <c r="G58" i="20"/>
  <c r="D58" i="20"/>
  <c r="G57" i="20"/>
  <c r="D57" i="20"/>
  <c r="AA46" i="20"/>
  <c r="AA45" i="20"/>
  <c r="AA44" i="20"/>
  <c r="AA43" i="20"/>
  <c r="AA42" i="20"/>
  <c r="AA41" i="20"/>
  <c r="G33" i="20"/>
  <c r="F4" i="20" s="1"/>
  <c r="AA40" i="20"/>
  <c r="AB40" i="20" s="1"/>
  <c r="AC40" i="20" s="1"/>
  <c r="AD40" i="20" s="1"/>
  <c r="G29" i="20"/>
  <c r="C4" i="20" s="1"/>
  <c r="AA16" i="20"/>
  <c r="P16" i="20"/>
  <c r="AA15" i="20"/>
  <c r="U15" i="20"/>
  <c r="V15" i="20" s="1"/>
  <c r="P15" i="20"/>
  <c r="AA14" i="20"/>
  <c r="U14" i="20"/>
  <c r="V14" i="20" s="1"/>
  <c r="P14" i="20"/>
  <c r="AA13" i="20"/>
  <c r="U13" i="20"/>
  <c r="V13" i="20" s="1"/>
  <c r="P13" i="20"/>
  <c r="AA12" i="20"/>
  <c r="P12" i="20"/>
  <c r="AA11" i="20"/>
  <c r="U11" i="20"/>
  <c r="V11" i="20" s="1"/>
  <c r="P11" i="20"/>
  <c r="AA10" i="20"/>
  <c r="U10" i="20"/>
  <c r="V10" i="20" s="1"/>
  <c r="P10" i="20"/>
  <c r="AA9" i="20"/>
  <c r="U9" i="20"/>
  <c r="V9" i="20" s="1"/>
  <c r="P9" i="20"/>
  <c r="AA8" i="20"/>
  <c r="P8" i="20"/>
  <c r="G68" i="19"/>
  <c r="D68" i="19"/>
  <c r="G67" i="19"/>
  <c r="D67" i="19"/>
  <c r="G66" i="19"/>
  <c r="D66" i="19"/>
  <c r="G65" i="19"/>
  <c r="D65" i="19"/>
  <c r="G64" i="19"/>
  <c r="D64" i="19"/>
  <c r="G63" i="19"/>
  <c r="D63" i="19"/>
  <c r="G62" i="19"/>
  <c r="D62" i="19"/>
  <c r="G61" i="19"/>
  <c r="D61" i="19"/>
  <c r="G60" i="19"/>
  <c r="D60" i="19"/>
  <c r="G59" i="19"/>
  <c r="D59" i="19"/>
  <c r="G58" i="19"/>
  <c r="D58" i="19"/>
  <c r="G57" i="19"/>
  <c r="D57" i="19"/>
  <c r="AA40" i="19"/>
  <c r="AA39" i="19"/>
  <c r="AA38" i="19"/>
  <c r="AA37" i="19"/>
  <c r="AA36" i="19"/>
  <c r="AA35" i="19"/>
  <c r="AA34" i="19"/>
  <c r="AA33" i="19"/>
  <c r="G33" i="19"/>
  <c r="AA32" i="19"/>
  <c r="G29" i="19"/>
  <c r="AA28" i="19"/>
  <c r="AA27" i="19"/>
  <c r="AA26" i="19"/>
  <c r="AA25" i="19"/>
  <c r="AA24" i="19"/>
  <c r="AA23" i="19"/>
  <c r="AA22" i="19"/>
  <c r="AA21" i="19"/>
  <c r="AC21" i="19" s="1"/>
  <c r="AA20" i="19"/>
  <c r="AA16" i="19"/>
  <c r="P16" i="19"/>
  <c r="AA15" i="19"/>
  <c r="U15" i="19"/>
  <c r="V15" i="19" s="1"/>
  <c r="P15" i="19"/>
  <c r="AA14" i="19"/>
  <c r="U14" i="19"/>
  <c r="V14" i="19" s="1"/>
  <c r="P14" i="19"/>
  <c r="AA13" i="19"/>
  <c r="U13" i="19"/>
  <c r="V13" i="19" s="1"/>
  <c r="P13" i="19"/>
  <c r="AA12" i="19"/>
  <c r="P12" i="19"/>
  <c r="AA11" i="19"/>
  <c r="U11" i="19"/>
  <c r="V11" i="19" s="1"/>
  <c r="P11" i="19"/>
  <c r="AA10" i="19"/>
  <c r="U10" i="19"/>
  <c r="V10" i="19" s="1"/>
  <c r="P10" i="19"/>
  <c r="AA9" i="19"/>
  <c r="P9" i="19"/>
  <c r="AA8" i="19"/>
  <c r="P8" i="19"/>
  <c r="G68" i="18"/>
  <c r="D68" i="18"/>
  <c r="G67" i="18"/>
  <c r="D67" i="18"/>
  <c r="G66" i="18"/>
  <c r="D66" i="18"/>
  <c r="G65" i="18"/>
  <c r="D65" i="18"/>
  <c r="G64" i="18"/>
  <c r="D64" i="18"/>
  <c r="G63" i="18"/>
  <c r="D63" i="18"/>
  <c r="G62" i="18"/>
  <c r="D62" i="18"/>
  <c r="G61" i="18"/>
  <c r="D61" i="18"/>
  <c r="G60" i="18"/>
  <c r="D60" i="18"/>
  <c r="G59" i="18"/>
  <c r="D59" i="18"/>
  <c r="G58" i="18"/>
  <c r="D58" i="18"/>
  <c r="G57" i="18"/>
  <c r="D57" i="18"/>
  <c r="AA40" i="18"/>
  <c r="AA39" i="18"/>
  <c r="AA38" i="18"/>
  <c r="AA37" i="18"/>
  <c r="AA36" i="18"/>
  <c r="AB36" i="18" s="1"/>
  <c r="AA35" i="18"/>
  <c r="AA34" i="18"/>
  <c r="AA33" i="18"/>
  <c r="G33" i="18"/>
  <c r="AA32" i="18"/>
  <c r="AB32" i="18" s="1"/>
  <c r="AC32" i="18" s="1"/>
  <c r="AD32" i="18" s="1"/>
  <c r="G29" i="18"/>
  <c r="AA28" i="18"/>
  <c r="AF27" i="18"/>
  <c r="AG27" i="18" s="1"/>
  <c r="AA27" i="18"/>
  <c r="AF26" i="18"/>
  <c r="AG26" i="18" s="1"/>
  <c r="AA26" i="18"/>
  <c r="AF25" i="18"/>
  <c r="AG25" i="18" s="1"/>
  <c r="AA25" i="18"/>
  <c r="AA24" i="18"/>
  <c r="AF23" i="18"/>
  <c r="AG23" i="18" s="1"/>
  <c r="AA23" i="18"/>
  <c r="AF22" i="18"/>
  <c r="AG22" i="18" s="1"/>
  <c r="AA22" i="18"/>
  <c r="AF21" i="18"/>
  <c r="AG21" i="18" s="1"/>
  <c r="AA21" i="18"/>
  <c r="AA20" i="18"/>
  <c r="AA16" i="18"/>
  <c r="P16" i="18"/>
  <c r="AA15" i="18"/>
  <c r="U15" i="18"/>
  <c r="V15" i="18" s="1"/>
  <c r="P15" i="18"/>
  <c r="AA14" i="18"/>
  <c r="U14" i="18"/>
  <c r="V14" i="18" s="1"/>
  <c r="P14" i="18"/>
  <c r="AA13" i="18"/>
  <c r="U13" i="18"/>
  <c r="V13" i="18" s="1"/>
  <c r="P13" i="18"/>
  <c r="AA12" i="18"/>
  <c r="P12" i="18"/>
  <c r="AA11" i="18"/>
  <c r="U11" i="18"/>
  <c r="V11" i="18" s="1"/>
  <c r="P11" i="18"/>
  <c r="AA10" i="18"/>
  <c r="U10" i="18"/>
  <c r="V10" i="18" s="1"/>
  <c r="P10" i="18"/>
  <c r="AA9" i="18"/>
  <c r="U9" i="18"/>
  <c r="V9" i="18" s="1"/>
  <c r="P9" i="18"/>
  <c r="AA8" i="18"/>
  <c r="P8" i="18"/>
  <c r="AB12" i="24" l="1"/>
  <c r="H8" i="18"/>
  <c r="H10" i="18"/>
  <c r="H12" i="18"/>
  <c r="H14" i="18"/>
  <c r="H16" i="18"/>
  <c r="H19" i="18"/>
  <c r="H21" i="18"/>
  <c r="H9" i="18"/>
  <c r="H11" i="18"/>
  <c r="H13" i="18"/>
  <c r="H15" i="18"/>
  <c r="H17" i="18"/>
  <c r="H20" i="18"/>
  <c r="H8" i="19"/>
  <c r="H10" i="19"/>
  <c r="H12" i="19"/>
  <c r="H15" i="19"/>
  <c r="H17" i="19"/>
  <c r="H19" i="19"/>
  <c r="H9" i="19"/>
  <c r="H11" i="19"/>
  <c r="H13" i="19"/>
  <c r="H16" i="19"/>
  <c r="H18" i="19"/>
  <c r="I14" i="19"/>
  <c r="H14" i="19"/>
  <c r="H13" i="22"/>
  <c r="H8" i="22"/>
  <c r="H10" i="22"/>
  <c r="H12" i="22"/>
  <c r="H15" i="22"/>
  <c r="H17" i="22"/>
  <c r="I13" i="22"/>
  <c r="I17" i="22"/>
  <c r="I16" i="18"/>
  <c r="I12" i="19"/>
  <c r="I12" i="22"/>
  <c r="H18" i="22"/>
  <c r="H9" i="22"/>
  <c r="AD32" i="31"/>
  <c r="AD40" i="31"/>
  <c r="C4" i="18"/>
  <c r="AB40" i="22"/>
  <c r="I17" i="18"/>
  <c r="I13" i="18"/>
  <c r="I9" i="18"/>
  <c r="I13" i="19"/>
  <c r="I9" i="19"/>
  <c r="I9" i="22"/>
  <c r="I14" i="22"/>
  <c r="I18" i="22"/>
  <c r="I19" i="19"/>
  <c r="H16" i="22"/>
  <c r="C4" i="19"/>
  <c r="F4" i="19"/>
  <c r="AB40" i="19"/>
  <c r="I20" i="18"/>
  <c r="I16" i="19"/>
  <c r="I16" i="20"/>
  <c r="I10" i="22"/>
  <c r="I15" i="22"/>
  <c r="H14" i="22"/>
  <c r="F4" i="18"/>
  <c r="AB40" i="18"/>
  <c r="AB12" i="19"/>
  <c r="AB12" i="20"/>
  <c r="AB12" i="22"/>
  <c r="I15" i="18"/>
  <c r="I11" i="18"/>
  <c r="I11" i="19"/>
  <c r="I9" i="20"/>
  <c r="I11" i="22"/>
  <c r="I16" i="22"/>
  <c r="H11" i="22"/>
  <c r="I17" i="21"/>
  <c r="H13" i="21"/>
  <c r="H10" i="21"/>
  <c r="H15" i="24"/>
  <c r="J19" i="19"/>
  <c r="K19" i="19" s="1"/>
  <c r="J13" i="19"/>
  <c r="K13" i="19" s="1"/>
  <c r="J9" i="19"/>
  <c r="K9" i="19" s="1"/>
  <c r="K13" i="21"/>
  <c r="J16" i="21"/>
  <c r="K16" i="21" s="1"/>
  <c r="J10" i="21"/>
  <c r="K10" i="21" s="1"/>
  <c r="J21" i="18"/>
  <c r="K21" i="18" s="1"/>
  <c r="J15" i="18"/>
  <c r="K15" i="18" s="1"/>
  <c r="J11" i="18"/>
  <c r="K11" i="18" s="1"/>
  <c r="K18" i="18"/>
  <c r="J14" i="20"/>
  <c r="K14" i="20" s="1"/>
  <c r="J17" i="22"/>
  <c r="K17" i="22" s="1"/>
  <c r="J11" i="22"/>
  <c r="K11" i="22" s="1"/>
  <c r="K13" i="22"/>
  <c r="J16" i="24"/>
  <c r="K16" i="24" s="1"/>
  <c r="J19" i="24"/>
  <c r="K19" i="24" s="1"/>
  <c r="J13" i="24"/>
  <c r="K13" i="24" s="1"/>
  <c r="J9" i="24"/>
  <c r="K9" i="24" s="1"/>
  <c r="AB20" i="20"/>
  <c r="AB33" i="27"/>
  <c r="AC33" i="27" s="1"/>
  <c r="AD33" i="27" s="1"/>
  <c r="AB34" i="27"/>
  <c r="AC34" i="27" s="1"/>
  <c r="AD34" i="27" s="1"/>
  <c r="I17" i="20"/>
  <c r="I13" i="21"/>
  <c r="H15" i="21"/>
  <c r="I15" i="24"/>
  <c r="H19" i="24"/>
  <c r="H17" i="24"/>
  <c r="H14" i="24"/>
  <c r="H12" i="24"/>
  <c r="H10" i="24"/>
  <c r="H8" i="24"/>
  <c r="J18" i="19"/>
  <c r="K18" i="19" s="1"/>
  <c r="J12" i="19"/>
  <c r="K12" i="19" s="1"/>
  <c r="J8" i="19"/>
  <c r="K8" i="19" s="1"/>
  <c r="J15" i="21"/>
  <c r="K15" i="21" s="1"/>
  <c r="J9" i="21"/>
  <c r="K9" i="21" s="1"/>
  <c r="J20" i="18"/>
  <c r="K20" i="18" s="1"/>
  <c r="J14" i="18"/>
  <c r="K14" i="18" s="1"/>
  <c r="J10" i="18"/>
  <c r="K10" i="18" s="1"/>
  <c r="J13" i="20"/>
  <c r="K13" i="20" s="1"/>
  <c r="J16" i="22"/>
  <c r="K16" i="22" s="1"/>
  <c r="K15" i="24"/>
  <c r="J18" i="24"/>
  <c r="K18" i="24" s="1"/>
  <c r="J12" i="24"/>
  <c r="K12" i="24" s="1"/>
  <c r="J8" i="24"/>
  <c r="K8" i="24" s="1"/>
  <c r="AB15" i="27"/>
  <c r="AC15" i="27" s="1"/>
  <c r="AD15" i="27" s="1"/>
  <c r="AD33" i="30"/>
  <c r="S12" i="33"/>
  <c r="Q9" i="28"/>
  <c r="R9" i="28" s="1"/>
  <c r="AB38" i="33"/>
  <c r="AC38" i="33" s="1"/>
  <c r="J17" i="19"/>
  <c r="K17" i="19" s="1"/>
  <c r="J11" i="19"/>
  <c r="K11" i="19" s="1"/>
  <c r="K14" i="19"/>
  <c r="J18" i="21"/>
  <c r="K18" i="21" s="1"/>
  <c r="J12" i="21"/>
  <c r="K12" i="21" s="1"/>
  <c r="J8" i="21"/>
  <c r="K8" i="21" s="1"/>
  <c r="J17" i="18"/>
  <c r="K17" i="18" s="1"/>
  <c r="J13" i="18"/>
  <c r="K13" i="18" s="1"/>
  <c r="J9" i="18"/>
  <c r="K9" i="18" s="1"/>
  <c r="J11" i="20"/>
  <c r="K11" i="20" s="1"/>
  <c r="J17" i="24"/>
  <c r="K17" i="24" s="1"/>
  <c r="J11" i="24"/>
  <c r="K11" i="24" s="1"/>
  <c r="AD26" i="28"/>
  <c r="AB10" i="33"/>
  <c r="AC10" i="33" s="1"/>
  <c r="AD36" i="33"/>
  <c r="H18" i="21"/>
  <c r="H14" i="21"/>
  <c r="H20" i="24"/>
  <c r="H18" i="24"/>
  <c r="H13" i="24"/>
  <c r="H11" i="24"/>
  <c r="J15" i="19"/>
  <c r="K15" i="19" s="1"/>
  <c r="J16" i="19"/>
  <c r="K16" i="19" s="1"/>
  <c r="J14" i="21"/>
  <c r="K14" i="21" s="1"/>
  <c r="J17" i="21"/>
  <c r="K17" i="21" s="1"/>
  <c r="J19" i="18"/>
  <c r="K19" i="18" s="1"/>
  <c r="J16" i="18"/>
  <c r="K16" i="18" s="1"/>
  <c r="J12" i="18"/>
  <c r="K12" i="18" s="1"/>
  <c r="J17" i="20"/>
  <c r="K17" i="20" s="1"/>
  <c r="K15" i="20"/>
  <c r="J20" i="24"/>
  <c r="K20" i="24" s="1"/>
  <c r="J14" i="24"/>
  <c r="K14" i="24" s="1"/>
  <c r="AB48" i="20"/>
  <c r="AB52" i="20"/>
  <c r="AD37" i="28"/>
  <c r="AD33" i="32"/>
  <c r="AB34" i="30"/>
  <c r="AC34" i="30" s="1"/>
  <c r="AD24" i="33"/>
  <c r="AD28" i="33"/>
  <c r="S9" i="33"/>
  <c r="S10" i="33"/>
  <c r="AB27" i="33"/>
  <c r="AC27" i="33" s="1"/>
  <c r="AD27" i="33" s="1"/>
  <c r="AB25" i="33"/>
  <c r="AC25" i="33" s="1"/>
  <c r="AD25" i="33" s="1"/>
  <c r="AB26" i="33"/>
  <c r="AC26" i="33" s="1"/>
  <c r="AD26" i="33" s="1"/>
  <c r="S13" i="33"/>
  <c r="AD32" i="30"/>
  <c r="AD40" i="30"/>
  <c r="AD36" i="30"/>
  <c r="AD37" i="30"/>
  <c r="AD12" i="30"/>
  <c r="AD39" i="30"/>
  <c r="AD35" i="30"/>
  <c r="AD38" i="30"/>
  <c r="AB25" i="30"/>
  <c r="AC25" i="30" s="1"/>
  <c r="AD25" i="30" s="1"/>
  <c r="Q9" i="30"/>
  <c r="R9" i="30" s="1"/>
  <c r="Q13" i="30"/>
  <c r="R13" i="30" s="1"/>
  <c r="Q14" i="30"/>
  <c r="R14" i="30" s="1"/>
  <c r="R16" i="30"/>
  <c r="Q11" i="30"/>
  <c r="R11" i="30" s="1"/>
  <c r="R8" i="30"/>
  <c r="S8" i="30" s="1"/>
  <c r="AC32" i="32"/>
  <c r="AD32" i="32" s="1"/>
  <c r="AD36" i="32"/>
  <c r="AB34" i="32"/>
  <c r="AC34" i="32" s="1"/>
  <c r="AD34" i="32" s="1"/>
  <c r="AD37" i="32"/>
  <c r="AD35" i="32"/>
  <c r="AD33" i="28"/>
  <c r="AD16" i="28"/>
  <c r="AD12" i="28"/>
  <c r="AD39" i="28"/>
  <c r="AC24" i="28"/>
  <c r="AD24" i="28" s="1"/>
  <c r="AB27" i="28"/>
  <c r="AC27" i="28" s="1"/>
  <c r="AD27" i="28" s="1"/>
  <c r="AB25" i="28"/>
  <c r="AC25" i="28" s="1"/>
  <c r="AD25" i="28" s="1"/>
  <c r="R12" i="28"/>
  <c r="Q13" i="28"/>
  <c r="R13" i="28" s="1"/>
  <c r="Q10" i="28"/>
  <c r="R10" i="28" s="1"/>
  <c r="R16" i="28"/>
  <c r="Q15" i="28"/>
  <c r="R15" i="28" s="1"/>
  <c r="Q14" i="28"/>
  <c r="R14" i="28" s="1"/>
  <c r="Q11" i="28"/>
  <c r="R11" i="28" s="1"/>
  <c r="AB13" i="31"/>
  <c r="AC13" i="31" s="1"/>
  <c r="AD13" i="31" s="1"/>
  <c r="AB15" i="31"/>
  <c r="AC15" i="31" s="1"/>
  <c r="AD15" i="31" s="1"/>
  <c r="AD36" i="31"/>
  <c r="AB26" i="31"/>
  <c r="AC26" i="31" s="1"/>
  <c r="AD26" i="31" s="1"/>
  <c r="AC28" i="31"/>
  <c r="AD28" i="31" s="1"/>
  <c r="AB27" i="31"/>
  <c r="AC27" i="31" s="1"/>
  <c r="AD27" i="31" s="1"/>
  <c r="AB25" i="31"/>
  <c r="AC25" i="31" s="1"/>
  <c r="AD25" i="31" s="1"/>
  <c r="S11" i="33"/>
  <c r="AD36" i="27"/>
  <c r="AB39" i="27"/>
  <c r="AC39" i="27" s="1"/>
  <c r="AD39" i="27" s="1"/>
  <c r="AB37" i="27"/>
  <c r="AC37" i="27" s="1"/>
  <c r="AD37" i="27" s="1"/>
  <c r="Q13" i="27"/>
  <c r="R13" i="27" s="1"/>
  <c r="Q15" i="27"/>
  <c r="R15" i="27" s="1"/>
  <c r="S15" i="27" s="1"/>
  <c r="Q14" i="27"/>
  <c r="R14" i="27" s="1"/>
  <c r="S14" i="27" s="1"/>
  <c r="Q11" i="27"/>
  <c r="R11" i="27" s="1"/>
  <c r="Q9" i="27"/>
  <c r="R9" i="27" s="1"/>
  <c r="S9" i="27" s="1"/>
  <c r="Q10" i="27"/>
  <c r="R10" i="27" s="1"/>
  <c r="S10" i="27" s="1"/>
  <c r="AD35" i="33"/>
  <c r="AD8" i="33"/>
  <c r="AD16" i="33"/>
  <c r="AD38" i="33"/>
  <c r="AD15" i="33"/>
  <c r="S14" i="33"/>
  <c r="AD11" i="33"/>
  <c r="AD34" i="33"/>
  <c r="AD13" i="33"/>
  <c r="AB21" i="33"/>
  <c r="AC21" i="33" s="1"/>
  <c r="AD21" i="33" s="1"/>
  <c r="AB22" i="33"/>
  <c r="AC22" i="33" s="1"/>
  <c r="AD22" i="33" s="1"/>
  <c r="AB23" i="33"/>
  <c r="AC23" i="33" s="1"/>
  <c r="AD23" i="33" s="1"/>
  <c r="S15" i="33"/>
  <c r="S16" i="33"/>
  <c r="AB9" i="33"/>
  <c r="AC9" i="33" s="1"/>
  <c r="AD9" i="33" s="1"/>
  <c r="AD10" i="33"/>
  <c r="AD14" i="33"/>
  <c r="AD33" i="33"/>
  <c r="AD12" i="33"/>
  <c r="AD8" i="32"/>
  <c r="S8" i="32"/>
  <c r="S12" i="32"/>
  <c r="AB21" i="32"/>
  <c r="AC21" i="32" s="1"/>
  <c r="AD21" i="32" s="1"/>
  <c r="AB22" i="32"/>
  <c r="AC22" i="32" s="1"/>
  <c r="AD22" i="32" s="1"/>
  <c r="AB23" i="32"/>
  <c r="AC23" i="32" s="1"/>
  <c r="AD23" i="32" s="1"/>
  <c r="AB26" i="32"/>
  <c r="AC26" i="32" s="1"/>
  <c r="AD26" i="32" s="1"/>
  <c r="S10" i="32"/>
  <c r="S11" i="32"/>
  <c r="AD28" i="32"/>
  <c r="AB11" i="32"/>
  <c r="AC11" i="32" s="1"/>
  <c r="AD11" i="32" s="1"/>
  <c r="AD12" i="32"/>
  <c r="AB13" i="32"/>
  <c r="AC13" i="32" s="1"/>
  <c r="AD13" i="32" s="1"/>
  <c r="AB14" i="32"/>
  <c r="AC14" i="32" s="1"/>
  <c r="AD14" i="32" s="1"/>
  <c r="AB15" i="32"/>
  <c r="AC15" i="32" s="1"/>
  <c r="AD15" i="32" s="1"/>
  <c r="AB25" i="32"/>
  <c r="AC25" i="32" s="1"/>
  <c r="AD25" i="32" s="1"/>
  <c r="AB10" i="32"/>
  <c r="AC10" i="32" s="1"/>
  <c r="AD10" i="32" s="1"/>
  <c r="S16" i="32"/>
  <c r="S14" i="32"/>
  <c r="AB9" i="32"/>
  <c r="AC9" i="32" s="1"/>
  <c r="AD9" i="32" s="1"/>
  <c r="AD38" i="32"/>
  <c r="AD39" i="32"/>
  <c r="S9" i="32"/>
  <c r="AC24" i="32"/>
  <c r="AD24" i="32" s="1"/>
  <c r="AD16" i="32"/>
  <c r="AB27" i="32"/>
  <c r="AC27" i="32" s="1"/>
  <c r="AD27" i="32" s="1"/>
  <c r="S15" i="32"/>
  <c r="S13" i="32"/>
  <c r="Q11" i="31"/>
  <c r="R11" i="31" s="1"/>
  <c r="S11" i="31" s="1"/>
  <c r="Q10" i="31"/>
  <c r="R10" i="31" s="1"/>
  <c r="S10" i="31" s="1"/>
  <c r="Q9" i="31"/>
  <c r="R9" i="31" s="1"/>
  <c r="S9" i="31" s="1"/>
  <c r="Q13" i="31"/>
  <c r="R13" i="31" s="1"/>
  <c r="S13" i="31" s="1"/>
  <c r="R12" i="31"/>
  <c r="S12" i="31" s="1"/>
  <c r="Q14" i="31"/>
  <c r="R14" i="31" s="1"/>
  <c r="S14" i="31" s="1"/>
  <c r="AB11" i="31"/>
  <c r="AC11" i="31" s="1"/>
  <c r="AD11" i="31" s="1"/>
  <c r="AB10" i="31"/>
  <c r="AC10" i="31" s="1"/>
  <c r="AD10" i="31" s="1"/>
  <c r="AB9" i="31"/>
  <c r="AC9" i="31" s="1"/>
  <c r="AD9" i="31" s="1"/>
  <c r="AC12" i="31"/>
  <c r="AD12" i="31" s="1"/>
  <c r="AB21" i="31"/>
  <c r="AC21" i="31" s="1"/>
  <c r="AD21" i="31" s="1"/>
  <c r="AB22" i="31"/>
  <c r="AC22" i="31" s="1"/>
  <c r="AD22" i="31" s="1"/>
  <c r="AB23" i="31"/>
  <c r="AC23" i="31" s="1"/>
  <c r="AD23" i="31" s="1"/>
  <c r="Q15" i="31"/>
  <c r="R15" i="31" s="1"/>
  <c r="S15" i="31" s="1"/>
  <c r="AB21" i="30"/>
  <c r="AC21" i="30" s="1"/>
  <c r="AD21" i="30" s="1"/>
  <c r="AB23" i="30"/>
  <c r="AC23" i="30" s="1"/>
  <c r="AD23" i="30" s="1"/>
  <c r="AB22" i="30"/>
  <c r="AC22" i="30" s="1"/>
  <c r="AD22" i="30" s="1"/>
  <c r="AB26" i="30"/>
  <c r="AC26" i="30" s="1"/>
  <c r="AD26" i="30" s="1"/>
  <c r="AB14" i="30"/>
  <c r="AC14" i="30" s="1"/>
  <c r="AD14" i="30" s="1"/>
  <c r="AB15" i="30"/>
  <c r="AC15" i="30" s="1"/>
  <c r="AD15" i="30" s="1"/>
  <c r="AB13" i="30"/>
  <c r="AC13" i="30" s="1"/>
  <c r="AD13" i="30" s="1"/>
  <c r="AC24" i="30"/>
  <c r="AD24" i="30" s="1"/>
  <c r="AB11" i="30"/>
  <c r="AC11" i="30" s="1"/>
  <c r="AD11" i="30" s="1"/>
  <c r="AB9" i="30"/>
  <c r="AC9" i="30" s="1"/>
  <c r="AD9" i="30" s="1"/>
  <c r="AB10" i="30"/>
  <c r="AC10" i="30" s="1"/>
  <c r="AD10" i="30" s="1"/>
  <c r="S15" i="30"/>
  <c r="AD28" i="30"/>
  <c r="AD34" i="30"/>
  <c r="Q10" i="30"/>
  <c r="R10" i="30" s="1"/>
  <c r="S10" i="30" s="1"/>
  <c r="AC16" i="30"/>
  <c r="AD16" i="30" s="1"/>
  <c r="S16" i="30"/>
  <c r="S13" i="30"/>
  <c r="AB27" i="30"/>
  <c r="AC27" i="30" s="1"/>
  <c r="AD27" i="30" s="1"/>
  <c r="R8" i="28"/>
  <c r="S8" i="28" s="1"/>
  <c r="AB21" i="28"/>
  <c r="AC21" i="28" s="1"/>
  <c r="AD21" i="28" s="1"/>
  <c r="AB22" i="28"/>
  <c r="AC22" i="28" s="1"/>
  <c r="AD22" i="28" s="1"/>
  <c r="AB23" i="28"/>
  <c r="AC23" i="28" s="1"/>
  <c r="AD23" i="28" s="1"/>
  <c r="AD38" i="28"/>
  <c r="AD35" i="28"/>
  <c r="AD34" i="28"/>
  <c r="AB14" i="28"/>
  <c r="AC14" i="28" s="1"/>
  <c r="AD14" i="28" s="1"/>
  <c r="AB15" i="28"/>
  <c r="AC15" i="28" s="1"/>
  <c r="AD15" i="28" s="1"/>
  <c r="AB13" i="28"/>
  <c r="AC13" i="28" s="1"/>
  <c r="AD13" i="28" s="1"/>
  <c r="AB10" i="28"/>
  <c r="AC10" i="28" s="1"/>
  <c r="AD10" i="28" s="1"/>
  <c r="AB11" i="28"/>
  <c r="AC11" i="28" s="1"/>
  <c r="AD11" i="28" s="1"/>
  <c r="AB9" i="28"/>
  <c r="AC9" i="28" s="1"/>
  <c r="AD9" i="28" s="1"/>
  <c r="AD28" i="28"/>
  <c r="AB35" i="27"/>
  <c r="AC35" i="27" s="1"/>
  <c r="AD35" i="27" s="1"/>
  <c r="AD40" i="27"/>
  <c r="AC12" i="27"/>
  <c r="AD12" i="27" s="1"/>
  <c r="S11" i="27"/>
  <c r="S12" i="27"/>
  <c r="AB23" i="27"/>
  <c r="AC23" i="27" s="1"/>
  <c r="AD23" i="27" s="1"/>
  <c r="AB21" i="27"/>
  <c r="AC21" i="27" s="1"/>
  <c r="AD21" i="27" s="1"/>
  <c r="AB22" i="27"/>
  <c r="AC22" i="27" s="1"/>
  <c r="AD22" i="27" s="1"/>
  <c r="AB11" i="27"/>
  <c r="AC11" i="27" s="1"/>
  <c r="AD11" i="27" s="1"/>
  <c r="AB10" i="27"/>
  <c r="AC10" i="27" s="1"/>
  <c r="AD10" i="27" s="1"/>
  <c r="AB9" i="27"/>
  <c r="AC9" i="27" s="1"/>
  <c r="AD9" i="27" s="1"/>
  <c r="AC24" i="27"/>
  <c r="AD24" i="27" s="1"/>
  <c r="S13" i="27"/>
  <c r="AB26" i="27"/>
  <c r="AC26" i="27" s="1"/>
  <c r="AD26" i="27" s="1"/>
  <c r="AB25" i="27"/>
  <c r="AC25" i="27" s="1"/>
  <c r="AD25" i="27" s="1"/>
  <c r="AB27" i="27"/>
  <c r="AC27" i="27" s="1"/>
  <c r="AD27" i="27" s="1"/>
  <c r="AB13" i="27"/>
  <c r="AC13" i="27" s="1"/>
  <c r="AD13" i="27" s="1"/>
  <c r="AC28" i="27"/>
  <c r="AD28" i="27" s="1"/>
  <c r="AB28" i="24"/>
  <c r="AB25" i="24" s="1"/>
  <c r="AC25" i="24" s="1"/>
  <c r="AC40" i="22"/>
  <c r="AB39" i="22"/>
  <c r="AC39" i="22" s="1"/>
  <c r="AB37" i="22"/>
  <c r="AC37" i="22" s="1"/>
  <c r="AB38" i="22"/>
  <c r="AC38" i="22" s="1"/>
  <c r="AB24" i="22"/>
  <c r="AC24" i="22" s="1"/>
  <c r="AB36" i="21"/>
  <c r="AB40" i="21"/>
  <c r="AC40" i="21" s="1"/>
  <c r="AC48" i="20"/>
  <c r="AD48" i="20" s="1"/>
  <c r="AC52" i="20"/>
  <c r="AB51" i="20"/>
  <c r="AC51" i="20" s="1"/>
  <c r="AB49" i="20"/>
  <c r="AC49" i="20" s="1"/>
  <c r="AC12" i="20"/>
  <c r="AB50" i="20"/>
  <c r="AC50" i="20" s="1"/>
  <c r="AC20" i="20"/>
  <c r="AD20" i="20" s="1"/>
  <c r="H16" i="20"/>
  <c r="H11" i="20"/>
  <c r="J10" i="20"/>
  <c r="K10" i="20" s="1"/>
  <c r="H15" i="20"/>
  <c r="J16" i="20"/>
  <c r="K16" i="20" s="1"/>
  <c r="J9" i="20"/>
  <c r="K9" i="20" s="1"/>
  <c r="I15" i="20"/>
  <c r="H10" i="20"/>
  <c r="J18" i="20"/>
  <c r="K18" i="20" s="1"/>
  <c r="J8" i="20"/>
  <c r="K8" i="20" s="1"/>
  <c r="I18" i="20"/>
  <c r="H18" i="20"/>
  <c r="H13" i="20"/>
  <c r="H9" i="20"/>
  <c r="I12" i="20"/>
  <c r="I8" i="20"/>
  <c r="H17" i="20"/>
  <c r="H12" i="20"/>
  <c r="AB44" i="20"/>
  <c r="AB43" i="20" s="1"/>
  <c r="AC43" i="20" s="1"/>
  <c r="AB24" i="20"/>
  <c r="AC24" i="20" s="1"/>
  <c r="AD24" i="20" s="1"/>
  <c r="AB28" i="20"/>
  <c r="AB32" i="20"/>
  <c r="AC40" i="19"/>
  <c r="AB37" i="19"/>
  <c r="AC37" i="19" s="1"/>
  <c r="AB36" i="19"/>
  <c r="AB32" i="19"/>
  <c r="AC32" i="19" s="1"/>
  <c r="AD32" i="19" s="1"/>
  <c r="AB12" i="18"/>
  <c r="AC12" i="18" s="1"/>
  <c r="AB24" i="19"/>
  <c r="AC24" i="19" s="1"/>
  <c r="AC36" i="21"/>
  <c r="AB32" i="21"/>
  <c r="AC32" i="21" s="1"/>
  <c r="AB24" i="21"/>
  <c r="AB21" i="21" s="1"/>
  <c r="AC21" i="21" s="1"/>
  <c r="H17" i="21"/>
  <c r="H12" i="21"/>
  <c r="H8" i="21"/>
  <c r="AB12" i="21"/>
  <c r="AC12" i="21" s="1"/>
  <c r="H16" i="21"/>
  <c r="AB16" i="21"/>
  <c r="AB28" i="21"/>
  <c r="I64" i="22"/>
  <c r="I68" i="22"/>
  <c r="I57" i="22"/>
  <c r="I61" i="22"/>
  <c r="H67" i="21"/>
  <c r="H64" i="21"/>
  <c r="I61" i="21"/>
  <c r="I58" i="21"/>
  <c r="I64" i="21"/>
  <c r="I67" i="21"/>
  <c r="H58" i="21"/>
  <c r="I68" i="21"/>
  <c r="I62" i="21"/>
  <c r="I65" i="21"/>
  <c r="H68" i="21"/>
  <c r="I59" i="21"/>
  <c r="H62" i="21"/>
  <c r="I66" i="21"/>
  <c r="I60" i="21"/>
  <c r="I63" i="21"/>
  <c r="H66" i="21"/>
  <c r="I57" i="21"/>
  <c r="H60" i="21"/>
  <c r="I59" i="20"/>
  <c r="I63" i="20"/>
  <c r="I67" i="20"/>
  <c r="Q12" i="24"/>
  <c r="R12" i="24" s="1"/>
  <c r="Q12" i="22"/>
  <c r="R12" i="22" s="1"/>
  <c r="Q12" i="21"/>
  <c r="Q9" i="21" s="1"/>
  <c r="R9" i="21" s="1"/>
  <c r="Q16" i="21"/>
  <c r="Q12" i="20"/>
  <c r="Q12" i="19"/>
  <c r="R12" i="19" s="1"/>
  <c r="I67" i="24"/>
  <c r="AC40" i="24"/>
  <c r="I59" i="24"/>
  <c r="I57" i="24"/>
  <c r="I65" i="24"/>
  <c r="I58" i="24"/>
  <c r="I62" i="24"/>
  <c r="I66" i="24"/>
  <c r="H68" i="24"/>
  <c r="H66" i="24"/>
  <c r="H62" i="24"/>
  <c r="H60" i="24"/>
  <c r="H58" i="24"/>
  <c r="H67" i="24"/>
  <c r="H65" i="24"/>
  <c r="H63" i="24"/>
  <c r="H61" i="24"/>
  <c r="H59" i="24"/>
  <c r="H57" i="24"/>
  <c r="H64" i="24"/>
  <c r="I61" i="24"/>
  <c r="I63" i="24"/>
  <c r="I60" i="24"/>
  <c r="I64" i="24"/>
  <c r="I68" i="24"/>
  <c r="Q8" i="24"/>
  <c r="R8" i="24" s="1"/>
  <c r="S8" i="24" s="1"/>
  <c r="AB16" i="24"/>
  <c r="AC12" i="24"/>
  <c r="AC24" i="24"/>
  <c r="AB8" i="24"/>
  <c r="AC8" i="24" s="1"/>
  <c r="AD8" i="24" s="1"/>
  <c r="Q16" i="24"/>
  <c r="R16" i="24" s="1"/>
  <c r="AB20" i="24"/>
  <c r="AB21" i="24" s="1"/>
  <c r="AC21" i="24" s="1"/>
  <c r="AB32" i="24"/>
  <c r="AC32" i="24" s="1"/>
  <c r="AD32" i="24" s="1"/>
  <c r="AB36" i="24"/>
  <c r="AB37" i="24" s="1"/>
  <c r="AC37" i="24" s="1"/>
  <c r="AB10" i="22"/>
  <c r="AC10" i="22" s="1"/>
  <c r="H66" i="22"/>
  <c r="H61" i="22"/>
  <c r="H67" i="22"/>
  <c r="H65" i="22"/>
  <c r="H63" i="22"/>
  <c r="H57" i="22"/>
  <c r="H68" i="22"/>
  <c r="H64" i="22"/>
  <c r="H62" i="22"/>
  <c r="H60" i="22"/>
  <c r="H58" i="22"/>
  <c r="H59" i="22"/>
  <c r="I65" i="22"/>
  <c r="AC32" i="22"/>
  <c r="AD32" i="22" s="1"/>
  <c r="AB35" i="22"/>
  <c r="AC35" i="22" s="1"/>
  <c r="AB33" i="22"/>
  <c r="AC33" i="22" s="1"/>
  <c r="I58" i="22"/>
  <c r="I62" i="22"/>
  <c r="I66" i="22"/>
  <c r="AC16" i="22"/>
  <c r="I59" i="22"/>
  <c r="I63" i="22"/>
  <c r="I67" i="22"/>
  <c r="AC36" i="22"/>
  <c r="AB16" i="22"/>
  <c r="AB28" i="22"/>
  <c r="R8" i="22"/>
  <c r="S8" i="22" s="1"/>
  <c r="AC12" i="22"/>
  <c r="AB8" i="22"/>
  <c r="AB11" i="22" s="1"/>
  <c r="AC11" i="22" s="1"/>
  <c r="Q16" i="22"/>
  <c r="R16" i="22" s="1"/>
  <c r="AB20" i="22"/>
  <c r="AC20" i="22" s="1"/>
  <c r="AB9" i="22"/>
  <c r="AC9" i="22" s="1"/>
  <c r="AB34" i="22"/>
  <c r="AC34" i="22" s="1"/>
  <c r="AB10" i="21"/>
  <c r="AC10" i="21" s="1"/>
  <c r="AD10" i="21" s="1"/>
  <c r="AB13" i="21"/>
  <c r="AC13" i="21" s="1"/>
  <c r="AD13" i="21" s="1"/>
  <c r="AC8" i="21"/>
  <c r="AD8" i="21" s="1"/>
  <c r="AB9" i="21"/>
  <c r="AC9" i="21" s="1"/>
  <c r="AC20" i="21"/>
  <c r="AD20" i="21" s="1"/>
  <c r="R12" i="21"/>
  <c r="R8" i="21"/>
  <c r="S8" i="21" s="1"/>
  <c r="H57" i="21"/>
  <c r="H59" i="21"/>
  <c r="H61" i="21"/>
  <c r="H63" i="21"/>
  <c r="H65" i="21"/>
  <c r="Q10" i="21"/>
  <c r="R10" i="21" s="1"/>
  <c r="AB37" i="21"/>
  <c r="AC37" i="21" s="1"/>
  <c r="AD37" i="21" s="1"/>
  <c r="AB39" i="21"/>
  <c r="AC39" i="21" s="1"/>
  <c r="AB38" i="21"/>
  <c r="AC38" i="21" s="1"/>
  <c r="I57" i="20"/>
  <c r="I61" i="20"/>
  <c r="I65" i="20"/>
  <c r="H65" i="20"/>
  <c r="H67" i="20"/>
  <c r="H63" i="20"/>
  <c r="H61" i="20"/>
  <c r="H59" i="20"/>
  <c r="H57" i="20"/>
  <c r="H68" i="20"/>
  <c r="H66" i="20"/>
  <c r="H64" i="20"/>
  <c r="H62" i="20"/>
  <c r="H60" i="20"/>
  <c r="H58" i="20"/>
  <c r="I62" i="20"/>
  <c r="I58" i="20"/>
  <c r="I66" i="20"/>
  <c r="I60" i="20"/>
  <c r="I64" i="20"/>
  <c r="I68" i="20"/>
  <c r="AB42" i="20"/>
  <c r="AC42" i="20" s="1"/>
  <c r="R12" i="20"/>
  <c r="Q8" i="20"/>
  <c r="R8" i="20" s="1"/>
  <c r="S8" i="20" s="1"/>
  <c r="AB10" i="20"/>
  <c r="AC10" i="20" s="1"/>
  <c r="AB16" i="20"/>
  <c r="AB8" i="20"/>
  <c r="Q16" i="20"/>
  <c r="H68" i="19"/>
  <c r="H66" i="19"/>
  <c r="H64" i="19"/>
  <c r="H62" i="19"/>
  <c r="H58" i="19"/>
  <c r="H65" i="19"/>
  <c r="H63" i="19"/>
  <c r="H61" i="19"/>
  <c r="H59" i="19"/>
  <c r="H57" i="19"/>
  <c r="H67" i="19"/>
  <c r="H60" i="19"/>
  <c r="I63" i="19"/>
  <c r="I64" i="19"/>
  <c r="I57" i="19"/>
  <c r="I61" i="19"/>
  <c r="I65" i="19"/>
  <c r="I67" i="19"/>
  <c r="I60" i="19"/>
  <c r="I59" i="19"/>
  <c r="I68" i="19"/>
  <c r="I58" i="19"/>
  <c r="I62" i="19"/>
  <c r="I66" i="19"/>
  <c r="Q8" i="19"/>
  <c r="AB16" i="19"/>
  <c r="AC16" i="19" s="1"/>
  <c r="AB28" i="19"/>
  <c r="AC12" i="19"/>
  <c r="AB39" i="19"/>
  <c r="AC39" i="19" s="1"/>
  <c r="AB8" i="19"/>
  <c r="AB9" i="19" s="1"/>
  <c r="AC9" i="19" s="1"/>
  <c r="Q16" i="19"/>
  <c r="R16" i="19" s="1"/>
  <c r="AB20" i="19"/>
  <c r="AB22" i="19" s="1"/>
  <c r="AC22" i="19" s="1"/>
  <c r="AB38" i="19"/>
  <c r="AC38" i="19" s="1"/>
  <c r="AB39" i="18"/>
  <c r="AC39" i="18" s="1"/>
  <c r="AB24" i="18"/>
  <c r="AC24" i="18" s="1"/>
  <c r="Q12" i="18"/>
  <c r="R12" i="18" s="1"/>
  <c r="H65" i="18"/>
  <c r="H68" i="18"/>
  <c r="H58" i="18"/>
  <c r="H60" i="18"/>
  <c r="H66" i="18"/>
  <c r="H62" i="18"/>
  <c r="H64" i="18"/>
  <c r="I59" i="18"/>
  <c r="I58" i="18"/>
  <c r="I60" i="18"/>
  <c r="I66" i="18"/>
  <c r="I63" i="18"/>
  <c r="I57" i="18"/>
  <c r="I64" i="18"/>
  <c r="I67" i="18"/>
  <c r="I61" i="18"/>
  <c r="I68" i="18"/>
  <c r="I62" i="18"/>
  <c r="I65" i="18"/>
  <c r="AB34" i="18"/>
  <c r="AC34" i="18" s="1"/>
  <c r="AB38" i="18"/>
  <c r="AC38" i="18" s="1"/>
  <c r="AC36" i="18"/>
  <c r="AD36" i="18" s="1"/>
  <c r="AC40" i="18"/>
  <c r="AD40" i="18" s="1"/>
  <c r="AB8" i="18"/>
  <c r="Q16" i="18"/>
  <c r="R16" i="18" s="1"/>
  <c r="AB20" i="18"/>
  <c r="AB28" i="18"/>
  <c r="AB35" i="18"/>
  <c r="AC35" i="18" s="1"/>
  <c r="H57" i="18"/>
  <c r="H61" i="18"/>
  <c r="H67" i="18"/>
  <c r="Q8" i="18"/>
  <c r="AB16" i="18"/>
  <c r="AC16" i="18" s="1"/>
  <c r="AB33" i="18"/>
  <c r="AC33" i="18" s="1"/>
  <c r="AB37" i="18"/>
  <c r="AC37" i="18" s="1"/>
  <c r="H59" i="18"/>
  <c r="H63" i="18"/>
  <c r="S12" i="22" l="1"/>
  <c r="S12" i="30"/>
  <c r="AD12" i="21"/>
  <c r="AD38" i="21"/>
  <c r="AD9" i="21"/>
  <c r="Q13" i="21"/>
  <c r="R13" i="21" s="1"/>
  <c r="AB26" i="21"/>
  <c r="AC26" i="21" s="1"/>
  <c r="AB47" i="20"/>
  <c r="AC47" i="20" s="1"/>
  <c r="S11" i="30"/>
  <c r="S14" i="30"/>
  <c r="S9" i="30"/>
  <c r="AD40" i="32"/>
  <c r="S16" i="28"/>
  <c r="S12" i="28"/>
  <c r="S10" i="28"/>
  <c r="S14" i="28"/>
  <c r="S13" i="28"/>
  <c r="S15" i="28"/>
  <c r="S9" i="28"/>
  <c r="S11" i="28"/>
  <c r="AB9" i="24"/>
  <c r="AC9" i="24" s="1"/>
  <c r="AB11" i="24"/>
  <c r="AC11" i="24" s="1"/>
  <c r="AD21" i="24"/>
  <c r="AB22" i="24"/>
  <c r="AC22" i="24" s="1"/>
  <c r="AD22" i="24" s="1"/>
  <c r="AC28" i="24"/>
  <c r="AB26" i="24"/>
  <c r="AC26" i="24" s="1"/>
  <c r="AD26" i="24" s="1"/>
  <c r="AB27" i="24"/>
  <c r="AC27" i="24" s="1"/>
  <c r="AD27" i="24" s="1"/>
  <c r="AB23" i="24"/>
  <c r="AC23" i="24" s="1"/>
  <c r="AD23" i="24" s="1"/>
  <c r="AC20" i="24"/>
  <c r="AD20" i="24" s="1"/>
  <c r="AD40" i="22"/>
  <c r="AB23" i="22"/>
  <c r="AC23" i="22" s="1"/>
  <c r="AB21" i="22"/>
  <c r="AC21" i="22" s="1"/>
  <c r="AB35" i="21"/>
  <c r="AC35" i="21" s="1"/>
  <c r="AD35" i="21" s="1"/>
  <c r="AB11" i="21"/>
  <c r="AC11" i="21" s="1"/>
  <c r="AD11" i="21" s="1"/>
  <c r="AD26" i="21"/>
  <c r="AD21" i="21"/>
  <c r="AB15" i="21"/>
  <c r="AC15" i="21" s="1"/>
  <c r="AD15" i="21" s="1"/>
  <c r="AD39" i="21"/>
  <c r="AB23" i="21"/>
  <c r="AC23" i="21" s="1"/>
  <c r="AD23" i="21" s="1"/>
  <c r="AC28" i="21"/>
  <c r="AD28" i="21" s="1"/>
  <c r="AB22" i="21"/>
  <c r="AC22" i="21" s="1"/>
  <c r="AD22" i="21" s="1"/>
  <c r="AB25" i="21"/>
  <c r="AC25" i="21" s="1"/>
  <c r="AD25" i="21" s="1"/>
  <c r="AB15" i="20"/>
  <c r="AB17" i="20"/>
  <c r="AC17" i="20" s="1"/>
  <c r="AB18" i="20"/>
  <c r="AC18" i="20" s="1"/>
  <c r="AB41" i="20"/>
  <c r="AC41" i="20" s="1"/>
  <c r="AD41" i="20" s="1"/>
  <c r="AC44" i="20"/>
  <c r="AD44" i="20" s="1"/>
  <c r="AB19" i="20"/>
  <c r="AC19" i="20" s="1"/>
  <c r="AB46" i="20"/>
  <c r="AC46" i="20" s="1"/>
  <c r="AB45" i="20"/>
  <c r="AC45" i="20" s="1"/>
  <c r="AB29" i="20"/>
  <c r="AC29" i="20" s="1"/>
  <c r="AB30" i="20"/>
  <c r="AC30" i="20" s="1"/>
  <c r="AB31" i="20"/>
  <c r="AC31" i="20" s="1"/>
  <c r="AB27" i="20"/>
  <c r="AC27" i="20" s="1"/>
  <c r="AB26" i="20"/>
  <c r="AC26" i="20" s="1"/>
  <c r="AB25" i="20"/>
  <c r="AC25" i="20" s="1"/>
  <c r="AC32" i="20"/>
  <c r="AD32" i="20" s="1"/>
  <c r="AB34" i="20"/>
  <c r="AB33" i="20"/>
  <c r="AB35" i="20"/>
  <c r="AC28" i="20"/>
  <c r="AD28" i="20" s="1"/>
  <c r="AC36" i="19"/>
  <c r="AD36" i="19" s="1"/>
  <c r="AB33" i="19"/>
  <c r="AC33" i="19" s="1"/>
  <c r="AB35" i="19"/>
  <c r="AC35" i="19" s="1"/>
  <c r="AB34" i="19"/>
  <c r="AC34" i="19" s="1"/>
  <c r="AD40" i="19"/>
  <c r="AB10" i="18"/>
  <c r="AC10" i="18" s="1"/>
  <c r="AB11" i="18"/>
  <c r="AC11" i="18" s="1"/>
  <c r="AD11" i="18" s="1"/>
  <c r="AB21" i="18"/>
  <c r="AC21" i="18" s="1"/>
  <c r="AD21" i="18" s="1"/>
  <c r="AB22" i="18"/>
  <c r="AC22" i="18" s="1"/>
  <c r="AD32" i="21"/>
  <c r="AD40" i="21"/>
  <c r="AB27" i="21"/>
  <c r="AC27" i="21" s="1"/>
  <c r="AD27" i="21" s="1"/>
  <c r="AB33" i="21"/>
  <c r="AC33" i="21" s="1"/>
  <c r="AD33" i="21" s="1"/>
  <c r="AB34" i="21"/>
  <c r="AC34" i="21" s="1"/>
  <c r="AD34" i="21" s="1"/>
  <c r="AB14" i="21"/>
  <c r="AC14" i="21" s="1"/>
  <c r="AD14" i="21" s="1"/>
  <c r="AD36" i="21"/>
  <c r="AC16" i="21"/>
  <c r="AD16" i="21" s="1"/>
  <c r="AC24" i="21"/>
  <c r="AD24" i="21" s="1"/>
  <c r="Q9" i="24"/>
  <c r="R9" i="24" s="1"/>
  <c r="S9" i="24" s="1"/>
  <c r="S16" i="24"/>
  <c r="Q11" i="22"/>
  <c r="R11" i="22" s="1"/>
  <c r="S11" i="22" s="1"/>
  <c r="Q10" i="22"/>
  <c r="R10" i="22" s="1"/>
  <c r="S10" i="22" s="1"/>
  <c r="Q9" i="22"/>
  <c r="R9" i="22" s="1"/>
  <c r="S9" i="22" s="1"/>
  <c r="S12" i="21"/>
  <c r="S10" i="21"/>
  <c r="S9" i="21"/>
  <c r="Q11" i="21"/>
  <c r="R11" i="21" s="1"/>
  <c r="S11" i="21" s="1"/>
  <c r="Q14" i="21"/>
  <c r="R14" i="21" s="1"/>
  <c r="S14" i="21" s="1"/>
  <c r="Q15" i="21"/>
  <c r="R15" i="21" s="1"/>
  <c r="S15" i="21" s="1"/>
  <c r="R16" i="21"/>
  <c r="S16" i="21" s="1"/>
  <c r="Q10" i="19"/>
  <c r="R10" i="19" s="1"/>
  <c r="Q11" i="19"/>
  <c r="R11" i="19" s="1"/>
  <c r="Q9" i="19"/>
  <c r="R9" i="19" s="1"/>
  <c r="S9" i="19" s="1"/>
  <c r="S16" i="19"/>
  <c r="R8" i="19"/>
  <c r="S8" i="19" s="1"/>
  <c r="AC36" i="24"/>
  <c r="AD36" i="24" s="1"/>
  <c r="AB34" i="24"/>
  <c r="AC34" i="24" s="1"/>
  <c r="AD34" i="24" s="1"/>
  <c r="AB33" i="24"/>
  <c r="AC33" i="24" s="1"/>
  <c r="AD33" i="24" s="1"/>
  <c r="AB35" i="24"/>
  <c r="AC35" i="24" s="1"/>
  <c r="AD35" i="24" s="1"/>
  <c r="AB39" i="24"/>
  <c r="AC39" i="24" s="1"/>
  <c r="AD39" i="24" s="1"/>
  <c r="AD12" i="24"/>
  <c r="AD25" i="24"/>
  <c r="AB38" i="24"/>
  <c r="AC38" i="24" s="1"/>
  <c r="AD38" i="24" s="1"/>
  <c r="AD37" i="24"/>
  <c r="AD40" i="24"/>
  <c r="AB14" i="24"/>
  <c r="AC14" i="24" s="1"/>
  <c r="AD14" i="24" s="1"/>
  <c r="AB13" i="24"/>
  <c r="AC13" i="24" s="1"/>
  <c r="AD13" i="24" s="1"/>
  <c r="AB15" i="24"/>
  <c r="AC15" i="24" s="1"/>
  <c r="AD15" i="24" s="1"/>
  <c r="S12" i="24"/>
  <c r="AB10" i="24"/>
  <c r="AC10" i="24" s="1"/>
  <c r="AD10" i="24" s="1"/>
  <c r="AC16" i="24"/>
  <c r="AD16" i="24" s="1"/>
  <c r="Q11" i="24"/>
  <c r="R11" i="24" s="1"/>
  <c r="S11" i="24" s="1"/>
  <c r="AD9" i="24"/>
  <c r="Q13" i="24"/>
  <c r="R13" i="24" s="1"/>
  <c r="S13" i="24" s="1"/>
  <c r="Q15" i="24"/>
  <c r="R15" i="24" s="1"/>
  <c r="S15" i="24" s="1"/>
  <c r="Q14" i="24"/>
  <c r="R14" i="24" s="1"/>
  <c r="S14" i="24" s="1"/>
  <c r="Q10" i="24"/>
  <c r="R10" i="24" s="1"/>
  <c r="S10" i="24" s="1"/>
  <c r="AD11" i="24"/>
  <c r="AD20" i="22"/>
  <c r="AD24" i="22"/>
  <c r="S16" i="22"/>
  <c r="AB15" i="22"/>
  <c r="AC15" i="22" s="1"/>
  <c r="AB14" i="22"/>
  <c r="AC14" i="22" s="1"/>
  <c r="AB13" i="22"/>
  <c r="AC13" i="22" s="1"/>
  <c r="AB27" i="22"/>
  <c r="AC27" i="22" s="1"/>
  <c r="AB26" i="22"/>
  <c r="AC26" i="22" s="1"/>
  <c r="AB25" i="22"/>
  <c r="AC25" i="22" s="1"/>
  <c r="Q14" i="22"/>
  <c r="R14" i="22" s="1"/>
  <c r="S14" i="22" s="1"/>
  <c r="Q13" i="22"/>
  <c r="R13" i="22" s="1"/>
  <c r="S13" i="22" s="1"/>
  <c r="Q15" i="22"/>
  <c r="R15" i="22" s="1"/>
  <c r="S15" i="22" s="1"/>
  <c r="AB22" i="22"/>
  <c r="AC22" i="22" s="1"/>
  <c r="AC8" i="22"/>
  <c r="AD9" i="22" s="1"/>
  <c r="AD36" i="22"/>
  <c r="AC28" i="22"/>
  <c r="AD28" i="22" s="1"/>
  <c r="S13" i="21"/>
  <c r="Q13" i="20"/>
  <c r="R13" i="20" s="1"/>
  <c r="S13" i="20" s="1"/>
  <c r="Q15" i="20"/>
  <c r="R15" i="20" s="1"/>
  <c r="S15" i="20" s="1"/>
  <c r="Q14" i="20"/>
  <c r="R14" i="20" s="1"/>
  <c r="S14" i="20" s="1"/>
  <c r="AB13" i="20"/>
  <c r="AC13" i="20" s="1"/>
  <c r="AB14" i="20"/>
  <c r="AC15" i="20"/>
  <c r="AD15" i="20" s="1"/>
  <c r="Q10" i="20"/>
  <c r="R10" i="20" s="1"/>
  <c r="S10" i="20" s="1"/>
  <c r="Q11" i="20"/>
  <c r="R11" i="20" s="1"/>
  <c r="S11" i="20" s="1"/>
  <c r="AB9" i="20"/>
  <c r="AC9" i="20" s="1"/>
  <c r="AB11" i="20"/>
  <c r="AC11" i="20" s="1"/>
  <c r="AD11" i="20" s="1"/>
  <c r="Q9" i="20"/>
  <c r="R9" i="20" s="1"/>
  <c r="S9" i="20" s="1"/>
  <c r="R16" i="20"/>
  <c r="S16" i="20" s="1"/>
  <c r="S12" i="20"/>
  <c r="AC16" i="20"/>
  <c r="AC8" i="20"/>
  <c r="AB25" i="19"/>
  <c r="AC25" i="19" s="1"/>
  <c r="AB27" i="19"/>
  <c r="AC27" i="19" s="1"/>
  <c r="AB26" i="19"/>
  <c r="AC26" i="19" s="1"/>
  <c r="AB21" i="19"/>
  <c r="AB11" i="19"/>
  <c r="AC11" i="19" s="1"/>
  <c r="AB10" i="19"/>
  <c r="AC10" i="19" s="1"/>
  <c r="AC20" i="19"/>
  <c r="AD20" i="19" s="1"/>
  <c r="S12" i="19"/>
  <c r="Q13" i="19"/>
  <c r="R13" i="19" s="1"/>
  <c r="S13" i="19" s="1"/>
  <c r="Q15" i="19"/>
  <c r="R15" i="19" s="1"/>
  <c r="Q14" i="19"/>
  <c r="R14" i="19" s="1"/>
  <c r="S14" i="19" s="1"/>
  <c r="AB14" i="19"/>
  <c r="AC14" i="19" s="1"/>
  <c r="AB13" i="19"/>
  <c r="AC13" i="19" s="1"/>
  <c r="AB15" i="19"/>
  <c r="AC15" i="19" s="1"/>
  <c r="AC28" i="19"/>
  <c r="AD28" i="19" s="1"/>
  <c r="AB23" i="19"/>
  <c r="AC23" i="19" s="1"/>
  <c r="AC8" i="19"/>
  <c r="AD9" i="19" s="1"/>
  <c r="AD38" i="19"/>
  <c r="AC20" i="18"/>
  <c r="AD20" i="18" s="1"/>
  <c r="AB9" i="18"/>
  <c r="AC9" i="18" s="1"/>
  <c r="AC8" i="18"/>
  <c r="AD33" i="18" s="1"/>
  <c r="Q11" i="18"/>
  <c r="R11" i="18" s="1"/>
  <c r="S11" i="18" s="1"/>
  <c r="Q9" i="18"/>
  <c r="R9" i="18" s="1"/>
  <c r="Q10" i="18"/>
  <c r="R10" i="18" s="1"/>
  <c r="R8" i="18"/>
  <c r="AD37" i="18"/>
  <c r="AB23" i="18"/>
  <c r="AC23" i="18" s="1"/>
  <c r="AD35" i="18"/>
  <c r="Q15" i="18"/>
  <c r="R15" i="18" s="1"/>
  <c r="Q14" i="18"/>
  <c r="R14" i="18" s="1"/>
  <c r="Q13" i="18"/>
  <c r="R13" i="18" s="1"/>
  <c r="AD34" i="18"/>
  <c r="AB15" i="18"/>
  <c r="AC15" i="18" s="1"/>
  <c r="AD15" i="18" s="1"/>
  <c r="AB14" i="18"/>
  <c r="AC14" i="18" s="1"/>
  <c r="AD14" i="18" s="1"/>
  <c r="AB13" i="18"/>
  <c r="AC13" i="18" s="1"/>
  <c r="AD13" i="18" s="1"/>
  <c r="AB25" i="18"/>
  <c r="AC25" i="18" s="1"/>
  <c r="AD25" i="18" s="1"/>
  <c r="AB26" i="18"/>
  <c r="AC26" i="18" s="1"/>
  <c r="AD26" i="18" s="1"/>
  <c r="AB27" i="18"/>
  <c r="AC27" i="18" s="1"/>
  <c r="AD27" i="18" s="1"/>
  <c r="AD38" i="18"/>
  <c r="AC28" i="18"/>
  <c r="AC35" i="20" l="1"/>
  <c r="AD35" i="20" s="1"/>
  <c r="AI35" i="20"/>
  <c r="AC33" i="20"/>
  <c r="AD33" i="20" s="1"/>
  <c r="AI33" i="20"/>
  <c r="AC34" i="20"/>
  <c r="AD34" i="20" s="1"/>
  <c r="AI34" i="20"/>
  <c r="AD11" i="19"/>
  <c r="AD25" i="19"/>
  <c r="AD9" i="20"/>
  <c r="AD10" i="18"/>
  <c r="AD18" i="20"/>
  <c r="AD24" i="24"/>
  <c r="AD28" i="24"/>
  <c r="AD27" i="22"/>
  <c r="AD21" i="22"/>
  <c r="AD22" i="22"/>
  <c r="AD13" i="22"/>
  <c r="AD23" i="22"/>
  <c r="AD14" i="22"/>
  <c r="AD15" i="22"/>
  <c r="AD11" i="22"/>
  <c r="AD10" i="22"/>
  <c r="AD12" i="22"/>
  <c r="AD34" i="22"/>
  <c r="AD26" i="22"/>
  <c r="AD52" i="20"/>
  <c r="AC14" i="20"/>
  <c r="AD14" i="20" s="1"/>
  <c r="AD17" i="20"/>
  <c r="AD47" i="20"/>
  <c r="AD49" i="20"/>
  <c r="AD51" i="20"/>
  <c r="AD50" i="20"/>
  <c r="AD42" i="20"/>
  <c r="AD13" i="20"/>
  <c r="AD26" i="20"/>
  <c r="AD19" i="20"/>
  <c r="AD25" i="20"/>
  <c r="AD27" i="20"/>
  <c r="AD16" i="20"/>
  <c r="AD30" i="20"/>
  <c r="AD31" i="20"/>
  <c r="AD10" i="20"/>
  <c r="AD29" i="20"/>
  <c r="AD36" i="20"/>
  <c r="AD26" i="19"/>
  <c r="AD27" i="19"/>
  <c r="AD13" i="19"/>
  <c r="AD22" i="19"/>
  <c r="AD10" i="19"/>
  <c r="AD14" i="19"/>
  <c r="AD39" i="19"/>
  <c r="AD8" i="18"/>
  <c r="AD23" i="18"/>
  <c r="AD22" i="18"/>
  <c r="AD12" i="18"/>
  <c r="AD39" i="18"/>
  <c r="AD16" i="18"/>
  <c r="AD24" i="18"/>
  <c r="AD24" i="19"/>
  <c r="S10" i="19"/>
  <c r="S11" i="19"/>
  <c r="S15" i="19"/>
  <c r="S13" i="18"/>
  <c r="S9" i="18"/>
  <c r="AD8" i="22"/>
  <c r="AD38" i="22"/>
  <c r="AD39" i="22"/>
  <c r="AD37" i="22"/>
  <c r="AD25" i="22"/>
  <c r="AD33" i="22"/>
  <c r="AD16" i="22"/>
  <c r="AD35" i="22"/>
  <c r="AD8" i="20"/>
  <c r="AD46" i="20"/>
  <c r="AD43" i="20"/>
  <c r="AD45" i="20"/>
  <c r="AD12" i="20"/>
  <c r="AD23" i="19"/>
  <c r="AD12" i="19"/>
  <c r="AD8" i="19"/>
  <c r="AD35" i="19"/>
  <c r="AD34" i="19"/>
  <c r="AD33" i="19"/>
  <c r="AD37" i="19"/>
  <c r="AD15" i="19"/>
  <c r="AD21" i="19"/>
  <c r="AD16" i="19"/>
  <c r="AD28" i="18"/>
  <c r="AD9" i="18"/>
  <c r="S8" i="18"/>
  <c r="S12" i="18"/>
  <c r="S14" i="18"/>
  <c r="S15" i="18"/>
  <c r="S10" i="18"/>
  <c r="S16" i="18"/>
  <c r="AL34" i="20" l="1"/>
  <c r="AJ34" i="20"/>
  <c r="AK34" i="20"/>
  <c r="AL33" i="20"/>
  <c r="AK33" i="20"/>
  <c r="AJ33" i="20"/>
  <c r="AL35" i="20"/>
  <c r="AJ35" i="20"/>
  <c r="AK35" i="20"/>
</calcChain>
</file>

<file path=xl/sharedStrings.xml><?xml version="1.0" encoding="utf-8"?>
<sst xmlns="http://schemas.openxmlformats.org/spreadsheetml/2006/main" count="1168" uniqueCount="42">
  <si>
    <t>Date</t>
  </si>
  <si>
    <t xml:space="preserve"> Weight (g)</t>
  </si>
  <si>
    <t>Muscle</t>
  </si>
  <si>
    <t>Muscle Weight (g)</t>
  </si>
  <si>
    <t>File #</t>
  </si>
  <si>
    <t>Length (mm)</t>
  </si>
  <si>
    <t>Active (N)</t>
  </si>
  <si>
    <t>Passive (N)</t>
  </si>
  <si>
    <t>Force-Length Relationship</t>
  </si>
  <si>
    <t>Optimum Length (mm)</t>
  </si>
  <si>
    <t>Force (N)</t>
  </si>
  <si>
    <t>Corection Factior</t>
  </si>
  <si>
    <t>Corrected Force (N)</t>
  </si>
  <si>
    <t>P/P0</t>
  </si>
  <si>
    <t xml:space="preserve">Velocity </t>
  </si>
  <si>
    <t>Velocity (muscle L)</t>
  </si>
  <si>
    <t>Force-Velocity Relationship</t>
  </si>
  <si>
    <t>L/L0</t>
  </si>
  <si>
    <t>Velocity (fibre L)</t>
  </si>
  <si>
    <t>P0 - tw</t>
  </si>
  <si>
    <t>P0 - tet</t>
  </si>
  <si>
    <t>Passive (P/P0)</t>
  </si>
  <si>
    <t>Force (P/P0)</t>
  </si>
  <si>
    <t>Tetanus</t>
  </si>
  <si>
    <t>Rise Time</t>
  </si>
  <si>
    <t>Half Relax</t>
  </si>
  <si>
    <t>Twitch</t>
  </si>
  <si>
    <t>Force-Velocity (Eccentric)  - L0</t>
  </si>
  <si>
    <t>Mouse #</t>
  </si>
  <si>
    <t>EDL</t>
  </si>
  <si>
    <t>SOL</t>
  </si>
  <si>
    <t>Force-Velocity (Eccentric) - Ascending Portion 97%</t>
  </si>
  <si>
    <t>Force-Velocity (Eccentric) - Descending Portion 103%</t>
  </si>
  <si>
    <t>Fibre Length</t>
  </si>
  <si>
    <t>L/LO/FL</t>
  </si>
  <si>
    <t>dx/dt</t>
  </si>
  <si>
    <t>100% Relax</t>
  </si>
  <si>
    <t>Corrected dx/dt</t>
  </si>
  <si>
    <t>Corrected dx/dt/g</t>
  </si>
  <si>
    <t>Corrected dx/dt/P0</t>
  </si>
  <si>
    <t>Corrected dx/dt/PCSA</t>
  </si>
  <si>
    <t>PCSA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</si>
</sst>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1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C6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8F-4F56-A587-7D83B173D15E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B8F-4F56-A587-7D83B173D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FC-48CF-B8C3-417E3825BAA3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FC-48CF-B8C3-417E3825B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76-4D76-835F-4EE3D76BFE94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676-4D76-835F-4EE3D76BF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B4-4AF2-B80A-F9BCD0AA35B6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7B4-4AF2-B80A-F9BCD0AA3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A8-462C-A6D6-91B74E44CE84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A8-462C-A6D6-91B74E44C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AB-48E9-94D5-5D576E5850FD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AB-48E9-94D5-5D576E585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98-432B-85D2-D40C87B3DD3A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98-432B-85D2-D40C87B3D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ED-4D6D-B99E-2A53F4B954EE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ED-4D6D-B99E-2A53F4B95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D5-499A-BD6A-7E4C199D8AEA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D5-499A-BD6A-7E4C199D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DF-4CCC-951B-3AAE9ED15642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DF-4CCC-951B-3AAE9ED15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74-4265-B055-F5626D3F8B71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74-4265-B055-F5626D3F8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90-4A00-900E-66862E5EE997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90-4A00-900E-66862E5EE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C9-43BF-A3A8-6474E05F49CA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C9-43BF-A3A8-6474E05F4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A4-43BF-91F5-96AE2FA4572D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A4-43BF-91F5-96AE2FA45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3A-4DBC-84B1-D1A6617B88B4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3A-4DBC-84B1-D1A6617B8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AB-4173-82D5-07D7F4088508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AB-4173-82D5-07D7F4088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D-4A06-BC7A-785DBCB08DD0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D-4A06-BC7A-785DBCB08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AA-49CE-809F-10A51F543C65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AA-49CE-809F-10A51F543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ED-4B11-8AB7-7EFA06ECF81C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ED-4B11-8AB7-7EFA06ECF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41-44CE-9C8C-A183BE0AD262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41-44CE-9C8C-A183BE0AD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A9-47B9-92C6-D1B66B72CA6F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A9-47B9-92C6-D1B66B72C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95-480B-BF76-1824B2E557B9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95-480B-BF76-1824B2E55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44-467D-89BC-D11FBDDFF069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44-467D-89BC-D11FBDDFF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7E-4A45-BD22-AFDE8502D5E8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7E-4A45-BD22-AFDE8502D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500495</xdr:colOff>
      <xdr:row>33</xdr:row>
      <xdr:rowOff>152400</xdr:rowOff>
    </xdr:from>
    <xdr:to>
      <xdr:col>6</xdr:col>
      <xdr:colOff>310861</xdr:colOff>
      <xdr:row>49</xdr:row>
      <xdr:rowOff>146339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13</xdr:col>
      <xdr:colOff>170584</xdr:colOff>
      <xdr:row>49</xdr:row>
      <xdr:rowOff>174048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500495</xdr:colOff>
      <xdr:row>33</xdr:row>
      <xdr:rowOff>152400</xdr:rowOff>
    </xdr:from>
    <xdr:to>
      <xdr:col>6</xdr:col>
      <xdr:colOff>310861</xdr:colOff>
      <xdr:row>49</xdr:row>
      <xdr:rowOff>146339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13</xdr:col>
      <xdr:colOff>170584</xdr:colOff>
      <xdr:row>49</xdr:row>
      <xdr:rowOff>174048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500495</xdr:colOff>
      <xdr:row>33</xdr:row>
      <xdr:rowOff>152400</xdr:rowOff>
    </xdr:from>
    <xdr:to>
      <xdr:col>6</xdr:col>
      <xdr:colOff>310861</xdr:colOff>
      <xdr:row>49</xdr:row>
      <xdr:rowOff>146339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13</xdr:col>
      <xdr:colOff>170584</xdr:colOff>
      <xdr:row>49</xdr:row>
      <xdr:rowOff>174048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500495</xdr:colOff>
      <xdr:row>33</xdr:row>
      <xdr:rowOff>152400</xdr:rowOff>
    </xdr:from>
    <xdr:to>
      <xdr:col>6</xdr:col>
      <xdr:colOff>310861</xdr:colOff>
      <xdr:row>49</xdr:row>
      <xdr:rowOff>146339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13</xdr:col>
      <xdr:colOff>170584</xdr:colOff>
      <xdr:row>49</xdr:row>
      <xdr:rowOff>174048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500495</xdr:colOff>
      <xdr:row>33</xdr:row>
      <xdr:rowOff>152400</xdr:rowOff>
    </xdr:from>
    <xdr:to>
      <xdr:col>6</xdr:col>
      <xdr:colOff>310861</xdr:colOff>
      <xdr:row>49</xdr:row>
      <xdr:rowOff>146339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13</xdr:col>
      <xdr:colOff>170584</xdr:colOff>
      <xdr:row>49</xdr:row>
      <xdr:rowOff>174048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500495</xdr:colOff>
      <xdr:row>33</xdr:row>
      <xdr:rowOff>152400</xdr:rowOff>
    </xdr:from>
    <xdr:to>
      <xdr:col>6</xdr:col>
      <xdr:colOff>310861</xdr:colOff>
      <xdr:row>49</xdr:row>
      <xdr:rowOff>146339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13</xdr:col>
      <xdr:colOff>170584</xdr:colOff>
      <xdr:row>49</xdr:row>
      <xdr:rowOff>174048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500495</xdr:colOff>
      <xdr:row>33</xdr:row>
      <xdr:rowOff>152400</xdr:rowOff>
    </xdr:from>
    <xdr:to>
      <xdr:col>6</xdr:col>
      <xdr:colOff>310861</xdr:colOff>
      <xdr:row>49</xdr:row>
      <xdr:rowOff>146339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13</xdr:col>
      <xdr:colOff>170584</xdr:colOff>
      <xdr:row>49</xdr:row>
      <xdr:rowOff>174048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500495</xdr:colOff>
      <xdr:row>33</xdr:row>
      <xdr:rowOff>152400</xdr:rowOff>
    </xdr:from>
    <xdr:to>
      <xdr:col>6</xdr:col>
      <xdr:colOff>310861</xdr:colOff>
      <xdr:row>49</xdr:row>
      <xdr:rowOff>146339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13</xdr:col>
      <xdr:colOff>170584</xdr:colOff>
      <xdr:row>49</xdr:row>
      <xdr:rowOff>174048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500495</xdr:colOff>
      <xdr:row>33</xdr:row>
      <xdr:rowOff>152400</xdr:rowOff>
    </xdr:from>
    <xdr:to>
      <xdr:col>6</xdr:col>
      <xdr:colOff>310861</xdr:colOff>
      <xdr:row>49</xdr:row>
      <xdr:rowOff>146339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13</xdr:col>
      <xdr:colOff>170584</xdr:colOff>
      <xdr:row>49</xdr:row>
      <xdr:rowOff>174048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500495</xdr:colOff>
      <xdr:row>33</xdr:row>
      <xdr:rowOff>152400</xdr:rowOff>
    </xdr:from>
    <xdr:to>
      <xdr:col>6</xdr:col>
      <xdr:colOff>310861</xdr:colOff>
      <xdr:row>49</xdr:row>
      <xdr:rowOff>146339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13</xdr:col>
      <xdr:colOff>170584</xdr:colOff>
      <xdr:row>49</xdr:row>
      <xdr:rowOff>174048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500495</xdr:colOff>
      <xdr:row>33</xdr:row>
      <xdr:rowOff>152400</xdr:rowOff>
    </xdr:from>
    <xdr:to>
      <xdr:col>6</xdr:col>
      <xdr:colOff>310861</xdr:colOff>
      <xdr:row>49</xdr:row>
      <xdr:rowOff>146339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13</xdr:col>
      <xdr:colOff>170584</xdr:colOff>
      <xdr:row>49</xdr:row>
      <xdr:rowOff>174048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500495</xdr:colOff>
      <xdr:row>33</xdr:row>
      <xdr:rowOff>152400</xdr:rowOff>
    </xdr:from>
    <xdr:to>
      <xdr:col>6</xdr:col>
      <xdr:colOff>310861</xdr:colOff>
      <xdr:row>49</xdr:row>
      <xdr:rowOff>146339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13</xdr:col>
      <xdr:colOff>170584</xdr:colOff>
      <xdr:row>49</xdr:row>
      <xdr:rowOff>174048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8"/>
  <sheetViews>
    <sheetView topLeftCell="Q13" zoomScaleNormal="100" workbookViewId="0">
      <selection activeCell="T16" sqref="T16"/>
    </sheetView>
  </sheetViews>
  <sheetFormatPr defaultColWidth="8.6640625" defaultRowHeight="14.4" x14ac:dyDescent="0.3"/>
  <cols>
    <col min="1" max="1" width="8.664062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13.33203125" style="1" bestFit="1" customWidth="1"/>
    <col min="7" max="7" width="8.664062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12.109375" style="1" bestFit="1" customWidth="1"/>
    <col min="13" max="13" width="5.664062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6640625" style="1" customWidth="1"/>
    <col min="19" max="20" width="8.6640625" style="1"/>
    <col min="21" max="21" width="9.6640625" style="1" customWidth="1"/>
    <col min="22" max="28" width="8.6640625" style="1"/>
    <col min="29" max="29" width="11.6640625" style="1" customWidth="1"/>
    <col min="30" max="31" width="8.6640625" style="1"/>
    <col min="32" max="32" width="11" style="1" customWidth="1"/>
    <col min="33" max="37" width="8.6640625" style="1"/>
    <col min="38" max="38" width="12" style="1" customWidth="1"/>
    <col min="39" max="16384" width="8.6640625" style="1"/>
  </cols>
  <sheetData>
    <row r="1" spans="1:33" ht="15" thickBot="1" x14ac:dyDescent="0.35"/>
    <row r="2" spans="1:33" ht="16.2" thickBot="1" x14ac:dyDescent="0.35">
      <c r="B2" s="8" t="s">
        <v>0</v>
      </c>
      <c r="C2" s="2"/>
      <c r="E2" s="8" t="s">
        <v>28</v>
      </c>
      <c r="F2" s="3"/>
      <c r="H2" s="8" t="s">
        <v>1</v>
      </c>
      <c r="I2" s="4"/>
      <c r="K2" s="8" t="s">
        <v>2</v>
      </c>
      <c r="L2" s="2"/>
      <c r="N2" s="8" t="s">
        <v>3</v>
      </c>
      <c r="O2" s="3">
        <v>1.1287E-2</v>
      </c>
    </row>
    <row r="3" spans="1:33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33" ht="16.2" thickBot="1" x14ac:dyDescent="0.35">
      <c r="B4" s="8" t="s">
        <v>19</v>
      </c>
      <c r="C4" s="29">
        <f>G29</f>
        <v>4.1301197762189101E-2</v>
      </c>
      <c r="E4" s="8" t="s">
        <v>20</v>
      </c>
      <c r="F4" s="3">
        <f>G33</f>
        <v>0.16891891992915431</v>
      </c>
      <c r="H4" s="8"/>
      <c r="I4" s="4"/>
      <c r="K4" s="8" t="s">
        <v>41</v>
      </c>
      <c r="L4" s="44" t="e">
        <f>#REF!</f>
        <v>#REF!</v>
      </c>
      <c r="N4" s="8" t="s">
        <v>9</v>
      </c>
      <c r="O4" s="3">
        <v>11.5</v>
      </c>
    </row>
    <row r="5" spans="1:33" ht="15" thickBot="1" x14ac:dyDescent="0.35"/>
    <row r="6" spans="1:33" ht="15" thickBot="1" x14ac:dyDescent="0.35">
      <c r="B6" s="55" t="s">
        <v>8</v>
      </c>
      <c r="C6" s="56"/>
      <c r="D6" s="56"/>
      <c r="E6" s="56"/>
      <c r="F6" s="56"/>
      <c r="G6" s="56"/>
      <c r="H6" s="56"/>
      <c r="I6" s="56"/>
      <c r="J6" s="56"/>
      <c r="K6" s="57"/>
      <c r="M6" s="55" t="s">
        <v>16</v>
      </c>
      <c r="N6" s="56"/>
      <c r="O6" s="56"/>
      <c r="P6" s="56"/>
      <c r="Q6" s="56"/>
      <c r="R6" s="56"/>
      <c r="S6" s="56"/>
      <c r="T6" s="56"/>
      <c r="U6" s="56"/>
      <c r="V6" s="57"/>
      <c r="X6" s="55" t="s">
        <v>31</v>
      </c>
      <c r="Y6" s="56"/>
      <c r="Z6" s="56"/>
      <c r="AA6" s="56"/>
      <c r="AB6" s="56"/>
      <c r="AC6" s="56"/>
      <c r="AD6" s="56"/>
      <c r="AE6" s="56"/>
      <c r="AF6" s="56"/>
      <c r="AG6" s="57"/>
    </row>
    <row r="7" spans="1:33" s="14" customFormat="1" ht="29.4" thickBot="1" x14ac:dyDescent="0.35">
      <c r="B7" s="11" t="s">
        <v>4</v>
      </c>
      <c r="C7" s="12" t="s">
        <v>5</v>
      </c>
      <c r="D7" s="12" t="s">
        <v>17</v>
      </c>
      <c r="E7" s="12" t="s">
        <v>6</v>
      </c>
      <c r="F7" s="12" t="s">
        <v>7</v>
      </c>
      <c r="G7" s="12" t="s">
        <v>10</v>
      </c>
      <c r="H7" s="12" t="s">
        <v>21</v>
      </c>
      <c r="I7" s="12" t="s">
        <v>22</v>
      </c>
      <c r="J7" s="12" t="s">
        <v>33</v>
      </c>
      <c r="K7" s="13" t="s">
        <v>34</v>
      </c>
      <c r="M7" s="11" t="s">
        <v>4</v>
      </c>
      <c r="N7" s="12" t="s">
        <v>6</v>
      </c>
      <c r="O7" s="12" t="s">
        <v>7</v>
      </c>
      <c r="P7" s="12" t="s">
        <v>10</v>
      </c>
      <c r="Q7" s="12" t="s">
        <v>11</v>
      </c>
      <c r="R7" s="12" t="s">
        <v>12</v>
      </c>
      <c r="S7" s="12" t="s">
        <v>13</v>
      </c>
      <c r="T7" s="12" t="s">
        <v>14</v>
      </c>
      <c r="U7" s="12" t="s">
        <v>15</v>
      </c>
      <c r="V7" s="12" t="s">
        <v>18</v>
      </c>
      <c r="X7" s="11" t="s">
        <v>4</v>
      </c>
      <c r="Y7" s="12" t="s">
        <v>6</v>
      </c>
      <c r="Z7" s="12" t="s">
        <v>7</v>
      </c>
      <c r="AA7" s="12" t="s">
        <v>10</v>
      </c>
      <c r="AB7" s="12" t="s">
        <v>11</v>
      </c>
      <c r="AC7" s="12" t="s">
        <v>12</v>
      </c>
      <c r="AD7" s="12" t="s">
        <v>13</v>
      </c>
      <c r="AE7" s="12" t="s">
        <v>14</v>
      </c>
      <c r="AF7" s="12" t="s">
        <v>15</v>
      </c>
      <c r="AG7" s="12" t="s">
        <v>18</v>
      </c>
    </row>
    <row r="8" spans="1:33" x14ac:dyDescent="0.3">
      <c r="B8" s="32">
        <v>2</v>
      </c>
      <c r="C8" s="32">
        <v>9.5</v>
      </c>
      <c r="D8" s="35">
        <f t="shared" ref="D8:D17" si="0">C8/$C$18</f>
        <v>0.79166666666666663</v>
      </c>
      <c r="E8" s="35">
        <v>2.3179923099999999E-2</v>
      </c>
      <c r="F8" s="35">
        <v>3.5978610626865599E-3</v>
      </c>
      <c r="G8" s="1">
        <f>E8-F8</f>
        <v>1.9582062037313441E-2</v>
      </c>
      <c r="H8" s="33">
        <f t="shared" ref="H8:H17" si="1">F8/$G$18</f>
        <v>8.1960964082496715E-2</v>
      </c>
      <c r="I8" s="33">
        <f t="shared" ref="I8:I17" si="2">G8/$G$18</f>
        <v>0.44608856632807986</v>
      </c>
      <c r="J8" s="32">
        <f t="shared" ref="J8:J16" si="3">$J$18+(C8-$C$18)</f>
        <v>7.6999999999999993</v>
      </c>
      <c r="K8" s="32">
        <f t="shared" ref="K8:K17" si="4">J8/$J$18</f>
        <v>0.75490196078431371</v>
      </c>
      <c r="M8" s="18">
        <v>28</v>
      </c>
      <c r="N8" s="19">
        <v>0.15935205587304899</v>
      </c>
      <c r="O8" s="19">
        <v>8.2993303975124402E-3</v>
      </c>
      <c r="P8" s="19">
        <f t="shared" ref="P8:P16" si="5">N8-O8</f>
        <v>0.15105272547553655</v>
      </c>
      <c r="Q8" s="19">
        <f>P8/P8</f>
        <v>1</v>
      </c>
      <c r="R8" s="19">
        <f t="shared" ref="R8:R16" si="6">P8/Q8</f>
        <v>0.15105272547553655</v>
      </c>
      <c r="S8" s="19">
        <f>R8/R8</f>
        <v>1</v>
      </c>
      <c r="T8" s="19"/>
      <c r="U8" s="19"/>
      <c r="V8" s="20"/>
      <c r="X8" s="18">
        <v>42</v>
      </c>
      <c r="Y8" s="19">
        <v>0.15238337340878</v>
      </c>
      <c r="Z8" s="19">
        <v>2.2468260910447702E-3</v>
      </c>
      <c r="AA8" s="19">
        <f t="shared" ref="AA8:AA16" si="7">Y8-Z8</f>
        <v>0.15013654731773524</v>
      </c>
      <c r="AB8" s="19">
        <f>AA8/AA8</f>
        <v>1</v>
      </c>
      <c r="AC8" s="19">
        <f t="shared" ref="AC8:AC16" si="8">AA8/AB8</f>
        <v>0.15013654731773524</v>
      </c>
      <c r="AD8" s="19">
        <f>AC8/AC8</f>
        <v>1</v>
      </c>
      <c r="AE8" s="19"/>
      <c r="AF8" s="19"/>
      <c r="AG8" s="20"/>
    </row>
    <row r="9" spans="1:33" x14ac:dyDescent="0.3">
      <c r="B9" s="32">
        <v>3</v>
      </c>
      <c r="C9" s="32">
        <v>9.75</v>
      </c>
      <c r="D9" s="35">
        <f t="shared" si="0"/>
        <v>0.8125</v>
      </c>
      <c r="E9" s="35">
        <v>2.7939671700000002E-2</v>
      </c>
      <c r="F9" s="35">
        <v>6.2593568278606904E-3</v>
      </c>
      <c r="G9" s="1">
        <f t="shared" ref="G9:G21" si="9">E9-F9</f>
        <v>2.1680314872139311E-2</v>
      </c>
      <c r="H9" s="33">
        <f t="shared" si="1"/>
        <v>0.14259108709571489</v>
      </c>
      <c r="I9" s="33">
        <f t="shared" si="2"/>
        <v>0.49388775096439391</v>
      </c>
      <c r="J9" s="32">
        <f t="shared" si="3"/>
        <v>7.9499999999999993</v>
      </c>
      <c r="K9" s="32">
        <f t="shared" si="4"/>
        <v>0.77941176470588236</v>
      </c>
      <c r="M9" s="15">
        <v>29</v>
      </c>
      <c r="N9" s="16">
        <v>3.8171060838181801E-2</v>
      </c>
      <c r="O9" s="16">
        <v>7.4471530840795998E-3</v>
      </c>
      <c r="P9" s="16">
        <f t="shared" si="5"/>
        <v>3.0723907754102203E-2</v>
      </c>
      <c r="Q9" s="16">
        <f>Q12+(3*(Q8-Q12)/4)</f>
        <v>1.0063732302541055</v>
      </c>
      <c r="R9" s="16">
        <f t="shared" si="6"/>
        <v>3.0529337258250133E-2</v>
      </c>
      <c r="S9" s="16">
        <f>R9/$R$8</f>
        <v>0.20211046945455116</v>
      </c>
      <c r="T9" s="16">
        <v>26.272136363636299</v>
      </c>
      <c r="U9" s="16">
        <f>T9/$O$4</f>
        <v>2.2845335968379392</v>
      </c>
      <c r="V9" s="17">
        <f>U9/0.85</f>
        <v>2.6876865845152227</v>
      </c>
      <c r="X9" s="15">
        <v>43</v>
      </c>
      <c r="Y9" s="16"/>
      <c r="Z9" s="16"/>
      <c r="AA9" s="16">
        <f t="shared" si="7"/>
        <v>0</v>
      </c>
      <c r="AB9" s="16">
        <f>AB12+(3*(AB8-AB12)/4)</f>
        <v>0.96594940484619618</v>
      </c>
      <c r="AC9" s="16">
        <f t="shared" si="8"/>
        <v>0</v>
      </c>
      <c r="AD9" s="16">
        <f>AC9/$AC$8</f>
        <v>0</v>
      </c>
      <c r="AE9" s="16"/>
      <c r="AF9" s="16"/>
      <c r="AG9" s="17"/>
    </row>
    <row r="10" spans="1:33" x14ac:dyDescent="0.3">
      <c r="B10" s="32">
        <v>4</v>
      </c>
      <c r="C10" s="32">
        <v>10</v>
      </c>
      <c r="D10" s="35">
        <f t="shared" si="0"/>
        <v>0.83333333333333337</v>
      </c>
      <c r="E10" s="35">
        <v>3.6189850500000002E-2</v>
      </c>
      <c r="F10" s="35">
        <v>8.2912757373134298E-3</v>
      </c>
      <c r="G10" s="1">
        <f t="shared" si="9"/>
        <v>2.7898574762686573E-2</v>
      </c>
      <c r="H10" s="33">
        <f t="shared" si="1"/>
        <v>0.18887915377048697</v>
      </c>
      <c r="I10" s="33">
        <f t="shared" si="2"/>
        <v>0.63554263053448201</v>
      </c>
      <c r="J10" s="32">
        <f t="shared" si="3"/>
        <v>8.1999999999999993</v>
      </c>
      <c r="K10" s="32">
        <f t="shared" si="4"/>
        <v>0.80392156862745101</v>
      </c>
      <c r="M10" s="15">
        <v>30</v>
      </c>
      <c r="N10" s="16">
        <v>2.2070356412499999E-2</v>
      </c>
      <c r="O10" s="16">
        <v>6.6279798999999999E-3</v>
      </c>
      <c r="P10" s="16">
        <f t="shared" si="5"/>
        <v>1.5442376512499998E-2</v>
      </c>
      <c r="Q10" s="16">
        <f>Q12+(2*(Q8-Q12)/4)</f>
        <v>1.0127464605082113</v>
      </c>
      <c r="R10" s="16">
        <f t="shared" si="6"/>
        <v>1.5248018250047285E-2</v>
      </c>
      <c r="S10" s="16">
        <f>R10/$R$8</f>
        <v>0.10094500580538514</v>
      </c>
      <c r="T10" s="16">
        <v>38.299203124999998</v>
      </c>
      <c r="U10" s="16">
        <f>T10/$O$4</f>
        <v>3.3303654891304348</v>
      </c>
      <c r="V10" s="17">
        <f>U10/0.85</f>
        <v>3.9180770460358056</v>
      </c>
      <c r="X10" s="15">
        <v>44</v>
      </c>
      <c r="Y10" s="16"/>
      <c r="Z10" s="16"/>
      <c r="AA10" s="16">
        <f t="shared" si="7"/>
        <v>0</v>
      </c>
      <c r="AB10" s="16">
        <f>AB12+(2*(AB8-AB12)/4)</f>
        <v>0.93189880969239236</v>
      </c>
      <c r="AC10" s="16">
        <f t="shared" si="8"/>
        <v>0</v>
      </c>
      <c r="AD10" s="16">
        <f>AC10/$AC$8</f>
        <v>0</v>
      </c>
      <c r="AE10" s="16"/>
      <c r="AF10" s="16"/>
      <c r="AG10" s="17"/>
    </row>
    <row r="11" spans="1:33" x14ac:dyDescent="0.3">
      <c r="B11" s="32">
        <v>5</v>
      </c>
      <c r="C11" s="32">
        <v>10.25</v>
      </c>
      <c r="D11" s="35">
        <f t="shared" si="0"/>
        <v>0.85416666666666663</v>
      </c>
      <c r="E11" s="35">
        <v>3.9743785699999999E-2</v>
      </c>
      <c r="F11" s="35">
        <v>9.5209031477611998E-3</v>
      </c>
      <c r="G11" s="1">
        <f t="shared" si="9"/>
        <v>3.0222882552238799E-2</v>
      </c>
      <c r="H11" s="33">
        <f t="shared" si="1"/>
        <v>0.21689064344910969</v>
      </c>
      <c r="I11" s="33">
        <f t="shared" si="2"/>
        <v>0.68849145316464422</v>
      </c>
      <c r="J11" s="32">
        <f t="shared" si="3"/>
        <v>8.4499999999999993</v>
      </c>
      <c r="K11" s="32">
        <f t="shared" si="4"/>
        <v>0.82843137254901955</v>
      </c>
      <c r="M11" s="15">
        <v>31</v>
      </c>
      <c r="N11" s="16">
        <v>1.3151494387500001E-2</v>
      </c>
      <c r="O11" s="16">
        <v>6.2538311880597003E-3</v>
      </c>
      <c r="P11" s="16">
        <f t="shared" si="5"/>
        <v>6.8976631994403003E-3</v>
      </c>
      <c r="Q11" s="16">
        <f>Q12+(1*(Q8-Q12)/4)</f>
        <v>1.019119690762317</v>
      </c>
      <c r="R11" s="16">
        <f t="shared" si="6"/>
        <v>6.7682562332602395E-3</v>
      </c>
      <c r="S11" s="16">
        <f>R11/$R$8</f>
        <v>4.4807243377785855E-2</v>
      </c>
      <c r="T11" s="16">
        <v>50.544624999999897</v>
      </c>
      <c r="U11" s="16">
        <f>T11/$O$4</f>
        <v>4.3951847826086867</v>
      </c>
      <c r="V11" s="17">
        <f>U11/0.85</f>
        <v>5.1708056265984554</v>
      </c>
      <c r="X11" s="15">
        <v>45</v>
      </c>
      <c r="Y11" s="16"/>
      <c r="Z11" s="16"/>
      <c r="AA11" s="16">
        <f t="shared" si="7"/>
        <v>0</v>
      </c>
      <c r="AB11" s="16">
        <f>AB12+(1*(AB8-AB12)/4)</f>
        <v>0.89784821453858843</v>
      </c>
      <c r="AC11" s="16">
        <f t="shared" si="8"/>
        <v>0</v>
      </c>
      <c r="AD11" s="16">
        <f>AC11/$AC$8</f>
        <v>0</v>
      </c>
      <c r="AE11" s="16"/>
      <c r="AF11" s="16"/>
      <c r="AG11" s="17"/>
    </row>
    <row r="12" spans="1:33" x14ac:dyDescent="0.3">
      <c r="B12" s="32">
        <v>6</v>
      </c>
      <c r="C12" s="32">
        <v>10.5</v>
      </c>
      <c r="D12" s="35">
        <f t="shared" si="0"/>
        <v>0.875</v>
      </c>
      <c r="E12" s="35">
        <v>4.3710210300000003E-2</v>
      </c>
      <c r="F12" s="35">
        <v>1.06951332E-2</v>
      </c>
      <c r="G12" s="1">
        <f t="shared" si="9"/>
        <v>3.3015077100000005E-2</v>
      </c>
      <c r="H12" s="33">
        <f t="shared" si="1"/>
        <v>0.24364015530053965</v>
      </c>
      <c r="I12" s="33">
        <f t="shared" si="2"/>
        <v>0.75209895580386898</v>
      </c>
      <c r="J12" s="32">
        <f t="shared" si="3"/>
        <v>8.6999999999999993</v>
      </c>
      <c r="K12" s="32">
        <f t="shared" si="4"/>
        <v>0.8529411764705882</v>
      </c>
      <c r="M12" s="21">
        <v>32</v>
      </c>
      <c r="N12" s="22">
        <v>0.16099678208535001</v>
      </c>
      <c r="O12" s="22">
        <v>6.0932814099502498E-3</v>
      </c>
      <c r="P12" s="22">
        <f t="shared" si="5"/>
        <v>0.15490350067539976</v>
      </c>
      <c r="Q12" s="22">
        <f>P12/P8</f>
        <v>1.0254929210164225</v>
      </c>
      <c r="R12" s="22">
        <f t="shared" si="6"/>
        <v>0.15105272547553655</v>
      </c>
      <c r="S12" s="22">
        <f>R12/R8</f>
        <v>1</v>
      </c>
      <c r="T12" s="22"/>
      <c r="U12" s="22"/>
      <c r="V12" s="23"/>
      <c r="X12" s="21">
        <v>46</v>
      </c>
      <c r="Y12" s="22">
        <v>0.13161158050546201</v>
      </c>
      <c r="Z12" s="22">
        <v>1.9239883497512401E-3</v>
      </c>
      <c r="AA12" s="22">
        <f t="shared" si="7"/>
        <v>0.12968759215571077</v>
      </c>
      <c r="AB12" s="22">
        <f>AA12/AA8</f>
        <v>0.86379761938478461</v>
      </c>
      <c r="AC12" s="22">
        <f t="shared" si="8"/>
        <v>0.15013654731773524</v>
      </c>
      <c r="AD12" s="22">
        <f>AC12/AC8</f>
        <v>1</v>
      </c>
      <c r="AE12" s="22"/>
      <c r="AF12" s="22"/>
      <c r="AG12" s="23"/>
    </row>
    <row r="13" spans="1:33" x14ac:dyDescent="0.3">
      <c r="B13" s="32">
        <v>7</v>
      </c>
      <c r="C13" s="32">
        <v>10.75</v>
      </c>
      <c r="D13" s="35">
        <f t="shared" si="0"/>
        <v>0.89583333333333337</v>
      </c>
      <c r="E13" s="35">
        <v>4.8723783499999999E-2</v>
      </c>
      <c r="F13" s="35">
        <v>1.34549807845771E-2</v>
      </c>
      <c r="G13" s="1">
        <f t="shared" si="9"/>
        <v>3.5268802715422903E-2</v>
      </c>
      <c r="H13" s="33">
        <f t="shared" si="1"/>
        <v>0.30651077893262157</v>
      </c>
      <c r="I13" s="33">
        <f t="shared" si="2"/>
        <v>0.80343988337141337</v>
      </c>
      <c r="J13" s="32">
        <f t="shared" si="3"/>
        <v>8.9499999999999993</v>
      </c>
      <c r="K13" s="32">
        <f t="shared" si="4"/>
        <v>0.87745098039215685</v>
      </c>
      <c r="M13" s="15">
        <v>33</v>
      </c>
      <c r="N13" s="16">
        <v>0.13760865677619</v>
      </c>
      <c r="O13" s="16">
        <v>5.8601094233830704E-3</v>
      </c>
      <c r="P13" s="16">
        <f t="shared" si="5"/>
        <v>0.13174854735280692</v>
      </c>
      <c r="Q13" s="16">
        <f>Q16+(3*(Q12-Q16)/4)</f>
        <v>1.0250283671625111</v>
      </c>
      <c r="R13" s="16">
        <f t="shared" si="6"/>
        <v>0.12853161100069252</v>
      </c>
      <c r="S13" s="16">
        <f>R13/$R$8</f>
        <v>0.85090560660892278</v>
      </c>
      <c r="T13" s="16">
        <v>2.0801666666666399</v>
      </c>
      <c r="U13" s="16">
        <f>T13/$O$4</f>
        <v>0.18088405797101217</v>
      </c>
      <c r="V13" s="17">
        <f>U13/0.85</f>
        <v>0.21280477408354373</v>
      </c>
      <c r="X13" s="15">
        <v>47</v>
      </c>
      <c r="Y13" s="16"/>
      <c r="Z13" s="16"/>
      <c r="AA13" s="16">
        <f t="shared" si="7"/>
        <v>0</v>
      </c>
      <c r="AB13" s="16">
        <f>AB16+(3*(AB12-AB16)/4)</f>
        <v>0.82692565110739391</v>
      </c>
      <c r="AC13" s="16">
        <f t="shared" si="8"/>
        <v>0</v>
      </c>
      <c r="AD13" s="16">
        <f>AC13/$AC$8</f>
        <v>0</v>
      </c>
      <c r="AE13" s="16"/>
      <c r="AF13" s="16"/>
      <c r="AG13" s="17"/>
    </row>
    <row r="14" spans="1:33" x14ac:dyDescent="0.3">
      <c r="B14" s="32">
        <v>8</v>
      </c>
      <c r="C14" s="32">
        <v>11</v>
      </c>
      <c r="D14" s="35">
        <f t="shared" si="0"/>
        <v>0.91666666666666663</v>
      </c>
      <c r="E14" s="35">
        <v>5.2817120400000001E-2</v>
      </c>
      <c r="F14" s="35">
        <v>1.4780119423383E-2</v>
      </c>
      <c r="G14" s="1">
        <f t="shared" si="9"/>
        <v>3.8037000976616997E-2</v>
      </c>
      <c r="H14" s="33">
        <f t="shared" si="1"/>
        <v>0.33669805923254481</v>
      </c>
      <c r="I14" s="33">
        <f t="shared" si="2"/>
        <v>0.86650073933719163</v>
      </c>
      <c r="J14" s="32">
        <f t="shared" si="3"/>
        <v>9.1999999999999993</v>
      </c>
      <c r="K14" s="32">
        <f t="shared" si="4"/>
        <v>0.90196078431372551</v>
      </c>
      <c r="M14" s="15">
        <v>34</v>
      </c>
      <c r="N14" s="16">
        <v>9.7690609979069698E-2</v>
      </c>
      <c r="O14" s="16">
        <v>5.7904862646766097E-3</v>
      </c>
      <c r="P14" s="16">
        <f t="shared" si="5"/>
        <v>9.1900123714393087E-2</v>
      </c>
      <c r="Q14" s="16">
        <f>Q16+(2*(Q12-Q16)/4)</f>
        <v>1.0245638133085997</v>
      </c>
      <c r="R14" s="16">
        <f t="shared" si="6"/>
        <v>8.9696827587168237E-2</v>
      </c>
      <c r="S14" s="16">
        <f>R14/$R$8</f>
        <v>0.59381138145498014</v>
      </c>
      <c r="T14" s="16">
        <v>7.2208023255814098</v>
      </c>
      <c r="U14" s="16">
        <f>T14/$O$4</f>
        <v>0.62789585439838347</v>
      </c>
      <c r="V14" s="17">
        <f>U14/0.85</f>
        <v>0.73870100517456883</v>
      </c>
      <c r="X14" s="15">
        <v>48</v>
      </c>
      <c r="Y14" s="16"/>
      <c r="Z14" s="16"/>
      <c r="AA14" s="16">
        <f t="shared" si="7"/>
        <v>0</v>
      </c>
      <c r="AB14" s="16">
        <f>AB16+(2*(AB12-AB16)/4)</f>
        <v>0.7900536828300031</v>
      </c>
      <c r="AC14" s="16">
        <f t="shared" si="8"/>
        <v>0</v>
      </c>
      <c r="AD14" s="16">
        <f>AC14/$AC$8</f>
        <v>0</v>
      </c>
      <c r="AE14" s="16"/>
      <c r="AF14" s="16"/>
      <c r="AG14" s="17"/>
    </row>
    <row r="15" spans="1:33" x14ac:dyDescent="0.3">
      <c r="B15" s="32">
        <v>9</v>
      </c>
      <c r="C15" s="32">
        <v>11.25</v>
      </c>
      <c r="D15" s="35">
        <f t="shared" si="0"/>
        <v>0.9375</v>
      </c>
      <c r="E15" s="35">
        <v>5.6148983499999999E-2</v>
      </c>
      <c r="F15" s="35">
        <v>1.6750949099004899E-2</v>
      </c>
      <c r="G15" s="1">
        <f t="shared" si="9"/>
        <v>3.9398034400995097E-2</v>
      </c>
      <c r="H15" s="33">
        <f t="shared" si="1"/>
        <v>0.38159448448131422</v>
      </c>
      <c r="I15" s="33">
        <f t="shared" si="2"/>
        <v>0.89750571970384152</v>
      </c>
      <c r="J15" s="32">
        <f t="shared" si="3"/>
        <v>9.4499999999999993</v>
      </c>
      <c r="K15" s="32">
        <f t="shared" si="4"/>
        <v>0.92647058823529416</v>
      </c>
      <c r="M15" s="15">
        <v>35</v>
      </c>
      <c r="N15" s="16">
        <v>6.4301941640624902E-2</v>
      </c>
      <c r="O15" s="16">
        <v>5.60325563731343E-3</v>
      </c>
      <c r="P15" s="16">
        <f t="shared" si="5"/>
        <v>5.8698686003311469E-2</v>
      </c>
      <c r="Q15" s="16">
        <f>Q16+(1*(Q12-Q16)/4)</f>
        <v>1.024099259454688</v>
      </c>
      <c r="R15" s="16">
        <f t="shared" si="6"/>
        <v>5.7317379601043085E-2</v>
      </c>
      <c r="S15" s="16">
        <f>R15/$R$8</f>
        <v>0.37945279981277669</v>
      </c>
      <c r="T15" s="16">
        <v>15.188765624999901</v>
      </c>
      <c r="U15" s="16">
        <f>T15/$O$4</f>
        <v>1.3207622282608609</v>
      </c>
      <c r="V15" s="17">
        <f>U15/0.85</f>
        <v>1.5538379156010129</v>
      </c>
      <c r="X15" s="15">
        <v>49</v>
      </c>
      <c r="Y15" s="16"/>
      <c r="Z15" s="16"/>
      <c r="AA15" s="16">
        <f t="shared" si="7"/>
        <v>0</v>
      </c>
      <c r="AB15" s="16">
        <f>AB16+(1*(AB12-AB16)/4)</f>
        <v>0.7531817145526124</v>
      </c>
      <c r="AC15" s="16">
        <f t="shared" si="8"/>
        <v>0</v>
      </c>
      <c r="AD15" s="16">
        <f>AC15/$AC$8</f>
        <v>0</v>
      </c>
      <c r="AE15" s="16"/>
      <c r="AF15" s="16"/>
      <c r="AG15" s="17"/>
    </row>
    <row r="16" spans="1:33" ht="15" thickBot="1" x14ac:dyDescent="0.35">
      <c r="A16" s="28"/>
      <c r="B16" s="32">
        <v>10</v>
      </c>
      <c r="C16" s="32">
        <v>11.5</v>
      </c>
      <c r="D16" s="35">
        <f t="shared" si="0"/>
        <v>0.95833333333333337</v>
      </c>
      <c r="E16" s="35">
        <v>6.1575046100000003E-2</v>
      </c>
      <c r="F16" s="35">
        <v>1.9328617292039801E-2</v>
      </c>
      <c r="G16" s="1">
        <f t="shared" si="9"/>
        <v>4.2246428807960201E-2</v>
      </c>
      <c r="H16" s="33">
        <f t="shared" si="1"/>
        <v>0.44031497604698122</v>
      </c>
      <c r="I16" s="33">
        <f t="shared" si="2"/>
        <v>0.96239348151967063</v>
      </c>
      <c r="J16" s="32">
        <f t="shared" si="3"/>
        <v>9.6999999999999993</v>
      </c>
      <c r="K16" s="32">
        <f t="shared" si="4"/>
        <v>0.9509803921568627</v>
      </c>
      <c r="L16" s="28"/>
      <c r="M16" s="24">
        <v>36</v>
      </c>
      <c r="N16" s="25">
        <v>0.16007151370070399</v>
      </c>
      <c r="O16" s="25">
        <v>5.4487015283582003E-3</v>
      </c>
      <c r="P16" s="25">
        <f t="shared" si="5"/>
        <v>0.1546228121723458</v>
      </c>
      <c r="Q16" s="25">
        <f>P16/P8</f>
        <v>1.0236347056007766</v>
      </c>
      <c r="R16" s="25">
        <f t="shared" si="6"/>
        <v>0.15105272547553655</v>
      </c>
      <c r="S16" s="25">
        <f>R16/R8</f>
        <v>1</v>
      </c>
      <c r="T16" s="25"/>
      <c r="U16" s="25"/>
      <c r="V16" s="26"/>
      <c r="X16" s="24">
        <v>50</v>
      </c>
      <c r="Y16" s="25">
        <v>0.109341966446153</v>
      </c>
      <c r="Z16" s="25">
        <v>1.7976943303482601E-3</v>
      </c>
      <c r="AA16" s="25">
        <f t="shared" si="7"/>
        <v>0.10754427211580474</v>
      </c>
      <c r="AB16" s="25">
        <f>AA16/AA8</f>
        <v>0.7163097462752217</v>
      </c>
      <c r="AC16" s="25">
        <f t="shared" si="8"/>
        <v>0.15013654731773524</v>
      </c>
      <c r="AD16" s="25">
        <f>AC16/AC8</f>
        <v>1</v>
      </c>
      <c r="AE16" s="25"/>
      <c r="AF16" s="25"/>
      <c r="AG16" s="26"/>
    </row>
    <row r="17" spans="2:38" ht="15" thickBot="1" x14ac:dyDescent="0.35">
      <c r="B17" s="32">
        <v>11</v>
      </c>
      <c r="C17" s="32">
        <v>11.75</v>
      </c>
      <c r="D17" s="35">
        <f t="shared" si="0"/>
        <v>0.97916666666666663</v>
      </c>
      <c r="E17" s="35">
        <v>6.38280081E-2</v>
      </c>
      <c r="F17" s="35">
        <v>2.1367325136318401E-2</v>
      </c>
      <c r="G17" s="1">
        <f t="shared" si="9"/>
        <v>4.2460682963681599E-2</v>
      </c>
      <c r="H17" s="33">
        <f t="shared" si="1"/>
        <v>0.48675769784426243</v>
      </c>
      <c r="I17" s="33">
        <f t="shared" si="2"/>
        <v>0.96727429177210844</v>
      </c>
      <c r="J17" s="32">
        <f>$J$18+(C17-$C$18)</f>
        <v>9.9499999999999993</v>
      </c>
      <c r="K17" s="32">
        <f t="shared" si="4"/>
        <v>0.97549019607843135</v>
      </c>
    </row>
    <row r="18" spans="2:38" ht="15" thickBot="1" x14ac:dyDescent="0.35">
      <c r="B18" s="32">
        <v>12</v>
      </c>
      <c r="C18" s="32">
        <v>12</v>
      </c>
      <c r="D18" s="35">
        <f>C18/$C$18</f>
        <v>1</v>
      </c>
      <c r="E18" s="35">
        <v>6.8492499200000001E-2</v>
      </c>
      <c r="F18" s="35">
        <v>2.4595247588059699E-2</v>
      </c>
      <c r="G18" s="1">
        <f t="shared" si="9"/>
        <v>4.3897251611940302E-2</v>
      </c>
      <c r="H18" s="33">
        <f>F18/$G$18</f>
        <v>0.56029128669571771</v>
      </c>
      <c r="I18" s="33">
        <f>G18/$G$18</f>
        <v>1</v>
      </c>
      <c r="J18" s="32">
        <f>C18*0.85</f>
        <v>10.199999999999999</v>
      </c>
      <c r="K18" s="32">
        <f>J18/$J$18</f>
        <v>1</v>
      </c>
      <c r="X18" s="55" t="s">
        <v>27</v>
      </c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7"/>
    </row>
    <row r="19" spans="2:38" ht="46.2" customHeight="1" thickBot="1" x14ac:dyDescent="0.35">
      <c r="B19" s="32">
        <v>13</v>
      </c>
      <c r="C19" s="32">
        <v>12.25</v>
      </c>
      <c r="D19" s="35">
        <f>C19/$C$18</f>
        <v>1.0208333333333333</v>
      </c>
      <c r="E19" s="35">
        <v>7.2109841699999996E-2</v>
      </c>
      <c r="F19" s="35">
        <v>2.8424654986069602E-2</v>
      </c>
      <c r="G19" s="1">
        <f t="shared" si="9"/>
        <v>4.3685186713930395E-2</v>
      </c>
      <c r="H19" s="33">
        <f t="shared" ref="H19:I21" si="10">F19/$G$18</f>
        <v>0.64752698500007988</v>
      </c>
      <c r="I19" s="33">
        <f t="shared" si="10"/>
        <v>0.99516906206601274</v>
      </c>
      <c r="J19" s="32">
        <f>$J$18+(C19-$C$18)</f>
        <v>10.45</v>
      </c>
      <c r="K19" s="32">
        <f>J19/$J$18</f>
        <v>1.0245098039215685</v>
      </c>
      <c r="X19" s="11" t="s">
        <v>4</v>
      </c>
      <c r="Y19" s="12" t="s">
        <v>6</v>
      </c>
      <c r="Z19" s="12" t="s">
        <v>7</v>
      </c>
      <c r="AA19" s="12" t="s">
        <v>10</v>
      </c>
      <c r="AB19" s="12" t="s">
        <v>11</v>
      </c>
      <c r="AC19" s="12" t="s">
        <v>12</v>
      </c>
      <c r="AD19" s="52" t="s">
        <v>13</v>
      </c>
      <c r="AE19" s="12" t="s">
        <v>14</v>
      </c>
      <c r="AF19" s="12" t="s">
        <v>15</v>
      </c>
      <c r="AG19" s="52" t="s">
        <v>18</v>
      </c>
      <c r="AH19" s="13" t="s">
        <v>35</v>
      </c>
      <c r="AI19" s="13" t="s">
        <v>37</v>
      </c>
      <c r="AJ19" s="13" t="s">
        <v>38</v>
      </c>
      <c r="AK19" s="43" t="s">
        <v>39</v>
      </c>
      <c r="AL19" s="43" t="s">
        <v>40</v>
      </c>
    </row>
    <row r="20" spans="2:38" x14ac:dyDescent="0.3">
      <c r="B20" s="32">
        <v>14</v>
      </c>
      <c r="C20" s="32">
        <v>12.5</v>
      </c>
      <c r="D20" s="35">
        <f>C20/$C$18</f>
        <v>1.0416666666666667</v>
      </c>
      <c r="E20" s="35">
        <v>7.2109841699999996E-2</v>
      </c>
      <c r="F20" s="35">
        <v>2.82745207084577E-2</v>
      </c>
      <c r="G20" s="1">
        <f t="shared" si="9"/>
        <v>4.3835320991542297E-2</v>
      </c>
      <c r="H20" s="33">
        <f t="shared" si="10"/>
        <v>0.644106855673098</v>
      </c>
      <c r="I20" s="33">
        <f t="shared" si="10"/>
        <v>0.99858919139299462</v>
      </c>
      <c r="J20" s="32">
        <f>$J$18+(C20-$C$18)</f>
        <v>10.7</v>
      </c>
      <c r="K20" s="32">
        <f>J20/$J$18</f>
        <v>1.0490196078431373</v>
      </c>
      <c r="X20" s="18">
        <v>42</v>
      </c>
      <c r="Y20" s="19">
        <v>0.15238337340878</v>
      </c>
      <c r="Z20" s="19">
        <v>2.2468260910447702E-3</v>
      </c>
      <c r="AA20" s="19">
        <f t="shared" ref="AA20:AA28" si="11">Y20-Z20</f>
        <v>0.15013654731773524</v>
      </c>
      <c r="AB20" s="19">
        <f>AA20/AA20</f>
        <v>1</v>
      </c>
      <c r="AC20" s="19">
        <f t="shared" ref="AC20:AC28" si="12">AA20/AB20</f>
        <v>0.15013654731773524</v>
      </c>
      <c r="AD20" s="46">
        <f>AC20/AC20</f>
        <v>1</v>
      </c>
      <c r="AE20" s="19"/>
      <c r="AF20" s="19"/>
      <c r="AG20" s="49"/>
      <c r="AH20" s="20"/>
      <c r="AI20" s="20"/>
      <c r="AJ20" s="20"/>
      <c r="AK20" s="20"/>
      <c r="AL20" s="20"/>
    </row>
    <row r="21" spans="2:38" x14ac:dyDescent="0.3">
      <c r="B21" s="32">
        <v>15</v>
      </c>
      <c r="C21" s="32">
        <v>12.75</v>
      </c>
      <c r="D21" s="35">
        <f>C21/$C$18</f>
        <v>1.0625</v>
      </c>
      <c r="E21" s="35">
        <v>8.0836014900000003E-2</v>
      </c>
      <c r="F21" s="35">
        <v>4.0167348252736303E-2</v>
      </c>
      <c r="G21" s="1">
        <f t="shared" si="9"/>
        <v>4.06686666472637E-2</v>
      </c>
      <c r="H21" s="33">
        <f t="shared" si="10"/>
        <v>0.91503105041342847</v>
      </c>
      <c r="I21" s="33">
        <f t="shared" si="10"/>
        <v>0.92645131879285103</v>
      </c>
      <c r="J21" s="32">
        <f>$J$18+(C21-$C$18)</f>
        <v>10.95</v>
      </c>
      <c r="K21" s="32">
        <f>J21/$J$18</f>
        <v>1.0735294117647058</v>
      </c>
      <c r="X21" s="15">
        <v>43</v>
      </c>
      <c r="Y21" s="16">
        <v>0.17069999999999999</v>
      </c>
      <c r="Z21" s="16">
        <v>2.4441591900497498E-3</v>
      </c>
      <c r="AA21" s="16">
        <f t="shared" si="11"/>
        <v>0.16825584080995024</v>
      </c>
      <c r="AB21" s="16">
        <f>AB24+(3*(AB20-AB24)/4)</f>
        <v>0.96594940484619618</v>
      </c>
      <c r="AC21" s="16">
        <f t="shared" si="12"/>
        <v>0.17418701224495384</v>
      </c>
      <c r="AD21" s="47">
        <f>AC21/$AC$8</f>
        <v>1.1601906088616811</v>
      </c>
      <c r="AE21" s="16">
        <v>-4.1241212871287001</v>
      </c>
      <c r="AF21" s="16">
        <f>AE21/$O$4</f>
        <v>-0.35861924235901738</v>
      </c>
      <c r="AG21" s="50">
        <f>AF21/0.85</f>
        <v>-0.42190499101060869</v>
      </c>
      <c r="AH21" s="17">
        <v>0.15351409400324101</v>
      </c>
      <c r="AI21" s="17">
        <f>AH21/AB21</f>
        <v>0.15892560545413284</v>
      </c>
      <c r="AJ21" s="17">
        <f>AI21/$O$2</f>
        <v>14.080411575629737</v>
      </c>
      <c r="AK21" s="17">
        <f>AI21/$F$4</f>
        <v>0.94083957866168733</v>
      </c>
      <c r="AL21" s="17" t="e">
        <f>AI21/$L$4</f>
        <v>#REF!</v>
      </c>
    </row>
    <row r="22" spans="2:38" x14ac:dyDescent="0.3">
      <c r="B22" s="32"/>
      <c r="C22" s="32"/>
      <c r="D22" s="35"/>
      <c r="E22" s="35"/>
      <c r="F22" s="35"/>
      <c r="G22" s="36"/>
      <c r="H22" s="33"/>
      <c r="I22" s="33"/>
      <c r="J22" s="32"/>
      <c r="K22" s="32"/>
      <c r="X22" s="15">
        <v>44</v>
      </c>
      <c r="Y22" s="16">
        <v>0.17330000000000001</v>
      </c>
      <c r="Z22" s="16">
        <v>2.0434944064676602E-3</v>
      </c>
      <c r="AA22" s="16">
        <f t="shared" si="11"/>
        <v>0.17125650559353234</v>
      </c>
      <c r="AB22" s="16">
        <f>AB24+(2*(AB20-AB24)/4)</f>
        <v>0.93189880969239236</v>
      </c>
      <c r="AC22" s="16">
        <f t="shared" si="12"/>
        <v>0.1837715681277261</v>
      </c>
      <c r="AD22" s="47">
        <f>AC22/$AC$8</f>
        <v>1.2240295345197247</v>
      </c>
      <c r="AE22" s="16">
        <v>-8.2687755102040601</v>
      </c>
      <c r="AF22" s="16">
        <f>AE22/$O$4</f>
        <v>-0.71902395740904868</v>
      </c>
      <c r="AG22" s="50">
        <f>AF22/0.85</f>
        <v>-0.84591053812829253</v>
      </c>
      <c r="AH22" s="17">
        <v>0.33390651225490198</v>
      </c>
      <c r="AI22" s="17">
        <f>AH22/AB22</f>
        <v>0.35830769261860113</v>
      </c>
      <c r="AJ22" s="17">
        <f>AI22/$O$2</f>
        <v>31.745166352316925</v>
      </c>
      <c r="AK22" s="17">
        <f>AI22/$F$4</f>
        <v>2.1211815276161943</v>
      </c>
      <c r="AL22" s="17" t="e">
        <f>AI22/$L$4</f>
        <v>#REF!</v>
      </c>
    </row>
    <row r="23" spans="2:38" x14ac:dyDescent="0.3">
      <c r="B23" s="32"/>
      <c r="C23" s="32"/>
      <c r="D23" s="32"/>
      <c r="E23" s="34"/>
      <c r="F23" s="34"/>
      <c r="G23" s="32"/>
      <c r="H23" s="33"/>
      <c r="I23" s="33"/>
      <c r="J23" s="34"/>
      <c r="K23" s="34"/>
      <c r="X23" s="15">
        <v>45</v>
      </c>
      <c r="Y23" s="16">
        <v>0.16902</v>
      </c>
      <c r="Z23" s="16">
        <v>1.9765558104477602E-3</v>
      </c>
      <c r="AA23" s="16">
        <f t="shared" si="11"/>
        <v>0.16704344418955225</v>
      </c>
      <c r="AB23" s="16">
        <f>AB24+(1*(AB20-AB24)/4)</f>
        <v>0.89784821453858843</v>
      </c>
      <c r="AC23" s="16">
        <f t="shared" si="12"/>
        <v>0.1860486455111984</v>
      </c>
      <c r="AD23" s="47">
        <f>AC23/$AC$8</f>
        <v>1.239196243919624</v>
      </c>
      <c r="AE23" s="16">
        <v>-12.460432692307499</v>
      </c>
      <c r="AF23" s="16">
        <f>AE23/$O$4</f>
        <v>-1.0835158862876086</v>
      </c>
      <c r="AG23" s="50">
        <f>AF23/0.85</f>
        <v>-1.2747245721030691</v>
      </c>
      <c r="AH23" s="17">
        <v>0.55141113725490098</v>
      </c>
      <c r="AI23" s="17">
        <f>AH23/AB23</f>
        <v>0.61414738964344406</v>
      </c>
      <c r="AJ23" s="17">
        <f>AI23/$O$2</f>
        <v>54.41192430614371</v>
      </c>
      <c r="AK23" s="17">
        <f>AI23/$F$4</f>
        <v>3.6357525249452309</v>
      </c>
      <c r="AL23" s="17" t="e">
        <f>AI23/$L$4</f>
        <v>#REF!</v>
      </c>
    </row>
    <row r="24" spans="2:38" x14ac:dyDescent="0.3">
      <c r="B24" s="32"/>
      <c r="C24" s="32"/>
      <c r="D24" s="32"/>
      <c r="E24" s="34"/>
      <c r="F24" s="34"/>
      <c r="G24" s="32"/>
      <c r="H24" s="33"/>
      <c r="I24" s="33"/>
      <c r="J24" s="34"/>
      <c r="K24" s="34"/>
      <c r="X24" s="21">
        <v>46</v>
      </c>
      <c r="Y24" s="22">
        <v>0.13161158050546201</v>
      </c>
      <c r="Z24" s="22">
        <v>1.9239883497512401E-3</v>
      </c>
      <c r="AA24" s="22">
        <f t="shared" si="11"/>
        <v>0.12968759215571077</v>
      </c>
      <c r="AB24" s="22">
        <f>AA24/AA20</f>
        <v>0.86379761938478461</v>
      </c>
      <c r="AC24" s="22">
        <f t="shared" si="12"/>
        <v>0.15013654731773524</v>
      </c>
      <c r="AD24" s="47">
        <f>AC24/AC20</f>
        <v>1</v>
      </c>
      <c r="AE24" s="22"/>
      <c r="AF24" s="22"/>
      <c r="AG24" s="50"/>
      <c r="AH24" s="23"/>
      <c r="AI24" s="23"/>
      <c r="AJ24" s="23"/>
      <c r="AK24" s="23"/>
      <c r="AL24" s="23"/>
    </row>
    <row r="25" spans="2:38" x14ac:dyDescent="0.3">
      <c r="B25" s="32"/>
      <c r="C25" s="32"/>
      <c r="D25" s="32"/>
      <c r="E25" s="34"/>
      <c r="F25" s="34"/>
      <c r="G25" s="32"/>
      <c r="H25" s="33"/>
      <c r="I25" s="33"/>
      <c r="J25" s="34"/>
      <c r="K25" s="34"/>
      <c r="X25" s="15">
        <v>47</v>
      </c>
      <c r="Y25" s="16">
        <v>0.16714999999999999</v>
      </c>
      <c r="Z25" s="16">
        <v>1.9533489009950201E-3</v>
      </c>
      <c r="AA25" s="16">
        <f t="shared" si="11"/>
        <v>0.16519665109900497</v>
      </c>
      <c r="AB25" s="16">
        <f>AB28+(3*(AB24-AB28)/4)</f>
        <v>0.82692565110739391</v>
      </c>
      <c r="AC25" s="16">
        <f t="shared" si="12"/>
        <v>0.19977207246839979</v>
      </c>
      <c r="AD25" s="47">
        <f>AC25/$AC$8</f>
        <v>1.3306025483962973</v>
      </c>
      <c r="AE25" s="16">
        <v>-16.509947916666501</v>
      </c>
      <c r="AF25" s="16">
        <f>AE25/$O$4</f>
        <v>-1.4356476449275219</v>
      </c>
      <c r="AG25" s="50">
        <f>AF25/0.85</f>
        <v>-1.6889972293264965</v>
      </c>
      <c r="AH25" s="17">
        <v>0.76039393699186997</v>
      </c>
      <c r="AI25" s="17">
        <f>AH25/AB25</f>
        <v>0.91954329385425804</v>
      </c>
      <c r="AJ25" s="17">
        <f>AI25/$O$2</f>
        <v>81.469238402964294</v>
      </c>
      <c r="AK25" s="17">
        <f>AI25/$F$4</f>
        <v>5.4436962670606732</v>
      </c>
      <c r="AL25" s="17" t="e">
        <f>AI25/$L$4</f>
        <v>#REF!</v>
      </c>
    </row>
    <row r="26" spans="2:38" ht="15" thickBot="1" x14ac:dyDescent="0.35">
      <c r="H26" s="27"/>
      <c r="I26" s="27"/>
      <c r="X26" s="15">
        <v>48</v>
      </c>
      <c r="Y26" s="16">
        <v>0.15987999999999999</v>
      </c>
      <c r="Z26" s="16">
        <v>1.9088346422885499E-3</v>
      </c>
      <c r="AA26" s="16">
        <f t="shared" si="11"/>
        <v>0.15797116535771144</v>
      </c>
      <c r="AB26" s="16">
        <f>AB28+(2*(AB24-AB28)/4)</f>
        <v>0.7900536828300031</v>
      </c>
      <c r="AC26" s="16">
        <f t="shared" si="12"/>
        <v>0.19994991326646636</v>
      </c>
      <c r="AD26" s="47">
        <f>AC26/$AC$8</f>
        <v>1.3317870754234855</v>
      </c>
      <c r="AE26" s="16">
        <v>-20.9485833333333</v>
      </c>
      <c r="AF26" s="16">
        <f>AE26/$O$4</f>
        <v>-1.8216159420289826</v>
      </c>
      <c r="AG26" s="50">
        <f>AF26/0.85</f>
        <v>-2.1430775788576266</v>
      </c>
      <c r="AH26" s="17">
        <v>1.0173692371134</v>
      </c>
      <c r="AI26" s="17">
        <f>AH26/AB26</f>
        <v>1.2877216564185154</v>
      </c>
      <c r="AJ26" s="17">
        <f>AI26/$O$2</f>
        <v>114.08892145109554</v>
      </c>
      <c r="AK26" s="17">
        <f>AI26/$F$4</f>
        <v>7.6233121604056802</v>
      </c>
      <c r="AL26" s="17" t="e">
        <f>AI26/$L$4</f>
        <v>#REF!</v>
      </c>
    </row>
    <row r="27" spans="2:38" ht="15" thickBot="1" x14ac:dyDescent="0.35">
      <c r="B27" s="55" t="s">
        <v>26</v>
      </c>
      <c r="C27" s="56"/>
      <c r="D27" s="56"/>
      <c r="E27" s="56"/>
      <c r="F27" s="56"/>
      <c r="G27" s="56"/>
      <c r="H27" s="56"/>
      <c r="I27" s="56"/>
      <c r="J27" s="57"/>
      <c r="X27" s="15">
        <v>49</v>
      </c>
      <c r="Y27" s="16">
        <v>0.16342999999999999</v>
      </c>
      <c r="Z27" s="16">
        <v>1.8171069800995E-3</v>
      </c>
      <c r="AA27" s="16">
        <f t="shared" si="11"/>
        <v>0.16161289301990051</v>
      </c>
      <c r="AB27" s="16">
        <f>AB28+(1*(AB24-AB28)/4)</f>
        <v>0.7531817145526124</v>
      </c>
      <c r="AC27" s="16">
        <f t="shared" si="12"/>
        <v>0.21457357487216489</v>
      </c>
      <c r="AD27" s="47">
        <f>AC27/$AC$8</f>
        <v>1.4291894858755545</v>
      </c>
      <c r="AE27" s="16">
        <v>-28.6623750000001</v>
      </c>
      <c r="AF27" s="16">
        <f>AE27/$O$4</f>
        <v>-2.4923804347826173</v>
      </c>
      <c r="AG27" s="50">
        <f>AF27/0.85</f>
        <v>-2.9322122762148441</v>
      </c>
      <c r="AH27" s="17">
        <v>1.4152694565217301</v>
      </c>
      <c r="AI27" s="17">
        <f>AH27/AB27</f>
        <v>1.8790544554874062</v>
      </c>
      <c r="AJ27" s="17">
        <f>AI27/$O$2</f>
        <v>166.47953003343724</v>
      </c>
      <c r="AK27" s="17">
        <f>AI27/$F$4</f>
        <v>11.124002309957309</v>
      </c>
      <c r="AL27" s="17" t="e">
        <f>AI27/$L$4</f>
        <v>#REF!</v>
      </c>
    </row>
    <row r="28" spans="2:38" ht="29.4" thickBot="1" x14ac:dyDescent="0.35">
      <c r="B28" s="11" t="s">
        <v>4</v>
      </c>
      <c r="C28" s="12" t="s">
        <v>5</v>
      </c>
      <c r="D28" s="12" t="s">
        <v>17</v>
      </c>
      <c r="E28" s="12" t="s">
        <v>6</v>
      </c>
      <c r="F28" s="12" t="s">
        <v>7</v>
      </c>
      <c r="G28" s="13" t="s">
        <v>10</v>
      </c>
      <c r="H28" s="12" t="s">
        <v>24</v>
      </c>
      <c r="I28" s="13" t="s">
        <v>25</v>
      </c>
      <c r="J28" s="40" t="s">
        <v>36</v>
      </c>
      <c r="X28" s="24">
        <v>50</v>
      </c>
      <c r="Y28" s="25">
        <v>0.109341966446153</v>
      </c>
      <c r="Z28" s="25">
        <v>1.7976943303482601E-3</v>
      </c>
      <c r="AA28" s="25">
        <f t="shared" si="11"/>
        <v>0.10754427211580474</v>
      </c>
      <c r="AB28" s="25">
        <f>AA28/AA20</f>
        <v>0.7163097462752217</v>
      </c>
      <c r="AC28" s="25">
        <f t="shared" si="12"/>
        <v>0.15013654731773524</v>
      </c>
      <c r="AD28" s="48">
        <f>AC28/AC20</f>
        <v>1</v>
      </c>
      <c r="AE28" s="25"/>
      <c r="AF28" s="25"/>
      <c r="AG28" s="51"/>
      <c r="AH28" s="26"/>
      <c r="AI28" s="26"/>
      <c r="AJ28" s="26"/>
      <c r="AK28" s="26"/>
      <c r="AL28" s="26"/>
    </row>
    <row r="29" spans="2:38" ht="15" thickBot="1" x14ac:dyDescent="0.35">
      <c r="B29" s="1">
        <v>20</v>
      </c>
      <c r="E29" s="1">
        <v>5.5800000000000002E-2</v>
      </c>
      <c r="F29" s="1">
        <v>1.4498802237810899E-2</v>
      </c>
      <c r="G29" s="1">
        <f>E29-F29</f>
        <v>4.1301197762189101E-2</v>
      </c>
      <c r="H29" s="1">
        <v>1.7999999999999999E-2</v>
      </c>
      <c r="I29" s="1">
        <v>2.1499999999999998E-2</v>
      </c>
      <c r="J29" s="1">
        <v>7.0000000000000007E-2</v>
      </c>
    </row>
    <row r="30" spans="2:38" ht="15" thickBot="1" x14ac:dyDescent="0.35">
      <c r="X30" s="55" t="s">
        <v>32</v>
      </c>
      <c r="Y30" s="56"/>
      <c r="Z30" s="56"/>
      <c r="AA30" s="56"/>
      <c r="AB30" s="56"/>
      <c r="AC30" s="56"/>
      <c r="AD30" s="56"/>
      <c r="AE30" s="56"/>
      <c r="AF30" s="56"/>
      <c r="AG30" s="57"/>
    </row>
    <row r="31" spans="2:38" ht="29.4" thickBot="1" x14ac:dyDescent="0.35">
      <c r="B31" s="55" t="s">
        <v>23</v>
      </c>
      <c r="C31" s="56"/>
      <c r="D31" s="56"/>
      <c r="E31" s="56"/>
      <c r="F31" s="56"/>
      <c r="G31" s="57"/>
      <c r="H31"/>
      <c r="I31"/>
      <c r="X31" s="11" t="s">
        <v>4</v>
      </c>
      <c r="Y31" s="12" t="s">
        <v>6</v>
      </c>
      <c r="Z31" s="12" t="s">
        <v>7</v>
      </c>
      <c r="AA31" s="12" t="s">
        <v>10</v>
      </c>
      <c r="AB31" s="12" t="s">
        <v>11</v>
      </c>
      <c r="AC31" s="12" t="s">
        <v>12</v>
      </c>
      <c r="AD31" s="12" t="s">
        <v>13</v>
      </c>
      <c r="AE31" s="12" t="s">
        <v>14</v>
      </c>
      <c r="AF31" s="12" t="s">
        <v>15</v>
      </c>
      <c r="AG31" s="12" t="s">
        <v>18</v>
      </c>
    </row>
    <row r="32" spans="2:38" ht="15" thickBot="1" x14ac:dyDescent="0.35">
      <c r="B32" s="11" t="s">
        <v>4</v>
      </c>
      <c r="C32" s="12" t="s">
        <v>5</v>
      </c>
      <c r="D32" s="12" t="s">
        <v>17</v>
      </c>
      <c r="E32" s="12" t="s">
        <v>6</v>
      </c>
      <c r="F32" s="12" t="s">
        <v>7</v>
      </c>
      <c r="G32" s="13" t="s">
        <v>10</v>
      </c>
      <c r="H32"/>
      <c r="I32"/>
      <c r="X32" s="18">
        <v>42</v>
      </c>
      <c r="Y32" s="19">
        <v>0.15238337340878</v>
      </c>
      <c r="Z32" s="19">
        <v>2.2468260910447702E-3</v>
      </c>
      <c r="AA32" s="19">
        <f t="shared" ref="AA32:AA40" si="13">Y32-Z32</f>
        <v>0.15013654731773524</v>
      </c>
      <c r="AB32" s="19">
        <f>AA32/AA32</f>
        <v>1</v>
      </c>
      <c r="AC32" s="19">
        <f t="shared" ref="AC32:AC40" si="14">AA32/AB32</f>
        <v>0.15013654731773524</v>
      </c>
      <c r="AD32" s="19">
        <f>AC32/AC32</f>
        <v>1</v>
      </c>
      <c r="AE32" s="19"/>
      <c r="AF32" s="19"/>
      <c r="AG32" s="20"/>
    </row>
    <row r="33" spans="2:33" x14ac:dyDescent="0.3">
      <c r="B33" s="1">
        <v>21</v>
      </c>
      <c r="E33" s="1">
        <v>0.18405409136000001</v>
      </c>
      <c r="F33" s="1">
        <v>1.51351714308457E-2</v>
      </c>
      <c r="G33" s="1">
        <f>E33-F33</f>
        <v>0.16891891992915431</v>
      </c>
      <c r="X33" s="15">
        <v>43</v>
      </c>
      <c r="Y33" s="16"/>
      <c r="Z33" s="16"/>
      <c r="AA33" s="16">
        <f t="shared" si="13"/>
        <v>0</v>
      </c>
      <c r="AB33" s="16">
        <f>AB36+(3*(AB32-AB36)/4)</f>
        <v>0.96594940484619618</v>
      </c>
      <c r="AC33" s="16">
        <f t="shared" si="14"/>
        <v>0</v>
      </c>
      <c r="AD33" s="16">
        <f>AC33/$AC$8</f>
        <v>0</v>
      </c>
      <c r="AE33" s="16"/>
      <c r="AF33" s="16"/>
      <c r="AG33" s="17"/>
    </row>
    <row r="34" spans="2:33" x14ac:dyDescent="0.3">
      <c r="X34" s="15">
        <v>44</v>
      </c>
      <c r="Y34" s="16"/>
      <c r="Z34" s="16"/>
      <c r="AA34" s="16">
        <f t="shared" si="13"/>
        <v>0</v>
      </c>
      <c r="AB34" s="16">
        <f>AB36+(2*(AB32-AB36)/4)</f>
        <v>0.93189880969239236</v>
      </c>
      <c r="AC34" s="16">
        <f t="shared" si="14"/>
        <v>0</v>
      </c>
      <c r="AD34" s="16">
        <f>AC34/$AC$8</f>
        <v>0</v>
      </c>
      <c r="AE34" s="16"/>
      <c r="AF34" s="16"/>
      <c r="AG34" s="17"/>
    </row>
    <row r="35" spans="2:33" x14ac:dyDescent="0.3">
      <c r="X35" s="15">
        <v>45</v>
      </c>
      <c r="Y35" s="16"/>
      <c r="Z35" s="16"/>
      <c r="AA35" s="16">
        <f t="shared" si="13"/>
        <v>0</v>
      </c>
      <c r="AB35" s="16">
        <f>AB36+(1*(AB32-AB36)/4)</f>
        <v>0.89784821453858843</v>
      </c>
      <c r="AC35" s="16">
        <f t="shared" si="14"/>
        <v>0</v>
      </c>
      <c r="AD35" s="16">
        <f>AC35/$AC$8</f>
        <v>0</v>
      </c>
      <c r="AE35" s="16"/>
      <c r="AF35" s="16"/>
      <c r="AG35" s="17"/>
    </row>
    <row r="36" spans="2:33" x14ac:dyDescent="0.3">
      <c r="X36" s="21">
        <v>46</v>
      </c>
      <c r="Y36" s="22">
        <v>0.13161158050546201</v>
      </c>
      <c r="Z36" s="22">
        <v>1.9239883497512401E-3</v>
      </c>
      <c r="AA36" s="22">
        <f t="shared" si="13"/>
        <v>0.12968759215571077</v>
      </c>
      <c r="AB36" s="22">
        <f>AA36/AA32</f>
        <v>0.86379761938478461</v>
      </c>
      <c r="AC36" s="22">
        <f t="shared" si="14"/>
        <v>0.15013654731773524</v>
      </c>
      <c r="AD36" s="22">
        <f>AC36/AC32</f>
        <v>1</v>
      </c>
      <c r="AE36" s="22"/>
      <c r="AF36" s="22"/>
      <c r="AG36" s="23"/>
    </row>
    <row r="37" spans="2:33" x14ac:dyDescent="0.3">
      <c r="X37" s="15">
        <v>47</v>
      </c>
      <c r="Y37" s="16"/>
      <c r="Z37" s="16"/>
      <c r="AA37" s="16">
        <f t="shared" si="13"/>
        <v>0</v>
      </c>
      <c r="AB37" s="16">
        <f>AB40+(3*(AB36-AB40)/4)</f>
        <v>0.82692565110739391</v>
      </c>
      <c r="AC37" s="16">
        <f t="shared" si="14"/>
        <v>0</v>
      </c>
      <c r="AD37" s="16">
        <f>AC37/$AC$8</f>
        <v>0</v>
      </c>
      <c r="AE37" s="16"/>
      <c r="AF37" s="16"/>
      <c r="AG37" s="17"/>
    </row>
    <row r="38" spans="2:33" x14ac:dyDescent="0.3">
      <c r="X38" s="15">
        <v>48</v>
      </c>
      <c r="Y38" s="16"/>
      <c r="Z38" s="16"/>
      <c r="AA38" s="16">
        <f t="shared" si="13"/>
        <v>0</v>
      </c>
      <c r="AB38" s="16">
        <f>AB40+(2*(AB36-AB40)/4)</f>
        <v>0.7900536828300031</v>
      </c>
      <c r="AC38" s="16">
        <f t="shared" si="14"/>
        <v>0</v>
      </c>
      <c r="AD38" s="16">
        <f>AC38/$AC$8</f>
        <v>0</v>
      </c>
      <c r="AE38" s="16"/>
      <c r="AF38" s="16"/>
      <c r="AG38" s="17"/>
    </row>
    <row r="39" spans="2:33" x14ac:dyDescent="0.3">
      <c r="X39" s="15">
        <v>49</v>
      </c>
      <c r="Y39" s="16"/>
      <c r="Z39" s="16"/>
      <c r="AA39" s="16">
        <f t="shared" si="13"/>
        <v>0</v>
      </c>
      <c r="AB39" s="16">
        <f>AB40+(1*(AB36-AB40)/4)</f>
        <v>0.7531817145526124</v>
      </c>
      <c r="AC39" s="16">
        <f t="shared" si="14"/>
        <v>0</v>
      </c>
      <c r="AD39" s="16">
        <f>AC39/$AC$8</f>
        <v>0</v>
      </c>
      <c r="AE39" s="16"/>
      <c r="AF39" s="16"/>
      <c r="AG39" s="17"/>
    </row>
    <row r="40" spans="2:33" ht="15" thickBot="1" x14ac:dyDescent="0.35">
      <c r="X40" s="24">
        <v>50</v>
      </c>
      <c r="Y40" s="25">
        <v>0.109341966446153</v>
      </c>
      <c r="Z40" s="25">
        <v>1.7976943303482601E-3</v>
      </c>
      <c r="AA40" s="25">
        <f t="shared" si="13"/>
        <v>0.10754427211580474</v>
      </c>
      <c r="AB40" s="25">
        <f>AA40/AA32</f>
        <v>0.7163097462752217</v>
      </c>
      <c r="AC40" s="25">
        <f t="shared" si="14"/>
        <v>0.15013654731773524</v>
      </c>
      <c r="AD40" s="25">
        <f>AC40/AC32</f>
        <v>1</v>
      </c>
      <c r="AE40" s="25"/>
      <c r="AF40" s="25"/>
      <c r="AG40" s="26"/>
    </row>
    <row r="42" spans="2:33" x14ac:dyDescent="0.3">
      <c r="X42"/>
      <c r="Y42"/>
      <c r="Z42"/>
      <c r="AA42"/>
      <c r="AB42"/>
      <c r="AC42"/>
      <c r="AD42"/>
      <c r="AE42"/>
      <c r="AF42"/>
      <c r="AG42"/>
    </row>
    <row r="43" spans="2:33" x14ac:dyDescent="0.3">
      <c r="X43"/>
      <c r="Y43"/>
      <c r="Z43"/>
      <c r="AA43"/>
      <c r="AB43"/>
      <c r="AC43"/>
      <c r="AD43"/>
      <c r="AE43"/>
      <c r="AF43"/>
      <c r="AG43"/>
    </row>
    <row r="44" spans="2:33" x14ac:dyDescent="0.3">
      <c r="X44"/>
      <c r="Y44"/>
      <c r="Z44"/>
      <c r="AA44"/>
      <c r="AB44"/>
      <c r="AC44"/>
      <c r="AD44"/>
      <c r="AE44"/>
      <c r="AF44"/>
      <c r="AG44"/>
    </row>
    <row r="45" spans="2:33" x14ac:dyDescent="0.3">
      <c r="X45"/>
      <c r="Y45"/>
      <c r="Z45"/>
      <c r="AA45"/>
      <c r="AB45"/>
      <c r="AC45"/>
      <c r="AD45"/>
      <c r="AE45"/>
      <c r="AF45"/>
      <c r="AG45"/>
    </row>
    <row r="46" spans="2:33" x14ac:dyDescent="0.3">
      <c r="X46"/>
      <c r="Y46"/>
      <c r="Z46"/>
      <c r="AA46"/>
      <c r="AB46"/>
      <c r="AC46"/>
      <c r="AD46"/>
      <c r="AE46"/>
      <c r="AF46"/>
      <c r="AG46"/>
    </row>
    <row r="47" spans="2:33" x14ac:dyDescent="0.3">
      <c r="X47"/>
      <c r="Y47"/>
      <c r="Z47"/>
      <c r="AA47"/>
      <c r="AB47"/>
      <c r="AC47"/>
      <c r="AD47"/>
      <c r="AE47"/>
      <c r="AF47"/>
      <c r="AG47"/>
    </row>
    <row r="48" spans="2:33" x14ac:dyDescent="0.3">
      <c r="X48"/>
      <c r="Y48"/>
      <c r="Z48"/>
      <c r="AA48"/>
      <c r="AB48"/>
      <c r="AC48"/>
      <c r="AD48"/>
      <c r="AE48"/>
      <c r="AF48"/>
      <c r="AG48"/>
    </row>
    <row r="49" spans="2:33" x14ac:dyDescent="0.3">
      <c r="X49"/>
      <c r="Y49"/>
      <c r="Z49"/>
      <c r="AA49"/>
      <c r="AB49"/>
      <c r="AC49"/>
      <c r="AD49"/>
      <c r="AE49"/>
      <c r="AF49"/>
      <c r="AG49"/>
    </row>
    <row r="50" spans="2:33" x14ac:dyDescent="0.3">
      <c r="X50"/>
      <c r="Y50"/>
      <c r="Z50"/>
      <c r="AA50"/>
      <c r="AB50"/>
      <c r="AC50"/>
      <c r="AD50"/>
      <c r="AE50"/>
      <c r="AF50"/>
      <c r="AG50"/>
    </row>
    <row r="51" spans="2:33" x14ac:dyDescent="0.3">
      <c r="X51"/>
      <c r="Y51"/>
      <c r="Z51"/>
      <c r="AA51"/>
      <c r="AB51"/>
      <c r="AC51"/>
      <c r="AD51"/>
      <c r="AE51"/>
      <c r="AF51"/>
      <c r="AG51"/>
    </row>
    <row r="52" spans="2:33" x14ac:dyDescent="0.3">
      <c r="X52"/>
      <c r="Y52"/>
      <c r="Z52"/>
      <c r="AA52"/>
      <c r="AB52"/>
      <c r="AC52"/>
      <c r="AD52"/>
      <c r="AE52"/>
      <c r="AF52"/>
      <c r="AG52"/>
    </row>
    <row r="54" spans="2:33" ht="15" thickBot="1" x14ac:dyDescent="0.35"/>
    <row r="55" spans="2:33" ht="15" thickBot="1" x14ac:dyDescent="0.35">
      <c r="B55" s="55" t="s">
        <v>8</v>
      </c>
      <c r="C55" s="56"/>
      <c r="D55" s="56"/>
      <c r="E55" s="56"/>
      <c r="F55" s="56"/>
      <c r="G55" s="56"/>
      <c r="H55" s="56"/>
      <c r="I55" s="56"/>
      <c r="J55" s="56"/>
      <c r="K55" s="57"/>
    </row>
    <row r="56" spans="2:33" ht="29.4" thickBot="1" x14ac:dyDescent="0.35">
      <c r="B56" s="11" t="s">
        <v>4</v>
      </c>
      <c r="C56" s="12" t="s">
        <v>5</v>
      </c>
      <c r="D56" s="12" t="s">
        <v>17</v>
      </c>
      <c r="E56" s="12" t="s">
        <v>6</v>
      </c>
      <c r="F56" s="12" t="s">
        <v>7</v>
      </c>
      <c r="G56" s="12" t="s">
        <v>10</v>
      </c>
      <c r="H56" s="12" t="s">
        <v>21</v>
      </c>
      <c r="I56" s="12" t="s">
        <v>22</v>
      </c>
      <c r="J56" s="12" t="s">
        <v>24</v>
      </c>
      <c r="K56" s="13" t="s">
        <v>25</v>
      </c>
    </row>
    <row r="57" spans="2:33" x14ac:dyDescent="0.3">
      <c r="B57" s="30"/>
      <c r="C57" s="30"/>
      <c r="D57" s="30">
        <f t="shared" ref="D57:D68" si="15">C57/$O$4</f>
        <v>0</v>
      </c>
      <c r="E57" s="30"/>
      <c r="F57" s="30"/>
      <c r="G57" s="30">
        <f>E57-F57</f>
        <v>0</v>
      </c>
      <c r="H57" s="31">
        <f>F57/$C$4</f>
        <v>0</v>
      </c>
      <c r="I57" s="31">
        <f>G57/$C$4</f>
        <v>0</v>
      </c>
      <c r="J57" s="30"/>
      <c r="K57" s="30"/>
    </row>
    <row r="58" spans="2:33" x14ac:dyDescent="0.3">
      <c r="B58" s="30"/>
      <c r="C58" s="30"/>
      <c r="D58" s="30">
        <f t="shared" si="15"/>
        <v>0</v>
      </c>
      <c r="E58" s="30"/>
      <c r="F58" s="30"/>
      <c r="G58" s="30">
        <f t="shared" ref="G58:G68" si="16">E58-F58</f>
        <v>0</v>
      </c>
      <c r="H58" s="31">
        <f t="shared" ref="H58:I68" si="17">F58/$C$4</f>
        <v>0</v>
      </c>
      <c r="I58" s="31">
        <f t="shared" si="17"/>
        <v>0</v>
      </c>
      <c r="J58" s="30"/>
      <c r="K58" s="30"/>
    </row>
    <row r="59" spans="2:33" x14ac:dyDescent="0.3">
      <c r="B59" s="30"/>
      <c r="C59" s="30"/>
      <c r="D59" s="30">
        <f t="shared" si="15"/>
        <v>0</v>
      </c>
      <c r="E59" s="30"/>
      <c r="F59" s="30"/>
      <c r="G59" s="30">
        <f t="shared" si="16"/>
        <v>0</v>
      </c>
      <c r="H59" s="31">
        <f t="shared" si="17"/>
        <v>0</v>
      </c>
      <c r="I59" s="31">
        <f>G59/$C$4</f>
        <v>0</v>
      </c>
      <c r="J59" s="30"/>
      <c r="K59" s="30"/>
    </row>
    <row r="60" spans="2:33" x14ac:dyDescent="0.3">
      <c r="B60" s="30"/>
      <c r="C60" s="30"/>
      <c r="D60" s="30">
        <f t="shared" si="15"/>
        <v>0</v>
      </c>
      <c r="E60" s="30"/>
      <c r="F60" s="30"/>
      <c r="G60" s="30">
        <f t="shared" si="16"/>
        <v>0</v>
      </c>
      <c r="H60" s="31">
        <f t="shared" si="17"/>
        <v>0</v>
      </c>
      <c r="I60" s="31">
        <f t="shared" si="17"/>
        <v>0</v>
      </c>
      <c r="J60" s="30"/>
      <c r="K60" s="30"/>
    </row>
    <row r="61" spans="2:33" x14ac:dyDescent="0.3">
      <c r="B61" s="30"/>
      <c r="C61" s="30"/>
      <c r="D61" s="30">
        <f t="shared" si="15"/>
        <v>0</v>
      </c>
      <c r="E61" s="30"/>
      <c r="F61" s="30"/>
      <c r="G61" s="30">
        <f t="shared" si="16"/>
        <v>0</v>
      </c>
      <c r="H61" s="31">
        <f t="shared" si="17"/>
        <v>0</v>
      </c>
      <c r="I61" s="31">
        <f>G61/$C$4</f>
        <v>0</v>
      </c>
      <c r="J61" s="30"/>
      <c r="K61" s="30"/>
    </row>
    <row r="62" spans="2:33" x14ac:dyDescent="0.3">
      <c r="B62" s="30"/>
      <c r="C62" s="30"/>
      <c r="D62" s="30">
        <f t="shared" si="15"/>
        <v>0</v>
      </c>
      <c r="E62" s="30"/>
      <c r="F62" s="30"/>
      <c r="G62" s="30">
        <f t="shared" si="16"/>
        <v>0</v>
      </c>
      <c r="H62" s="31">
        <f t="shared" si="17"/>
        <v>0</v>
      </c>
      <c r="I62" s="31">
        <f t="shared" si="17"/>
        <v>0</v>
      </c>
      <c r="J62" s="30"/>
      <c r="K62" s="30"/>
    </row>
    <row r="63" spans="2:33" x14ac:dyDescent="0.3">
      <c r="B63" s="30"/>
      <c r="C63" s="30"/>
      <c r="D63" s="30">
        <f t="shared" si="15"/>
        <v>0</v>
      </c>
      <c r="E63" s="30"/>
      <c r="F63" s="30"/>
      <c r="G63" s="30">
        <f t="shared" si="16"/>
        <v>0</v>
      </c>
      <c r="H63" s="31">
        <f t="shared" si="17"/>
        <v>0</v>
      </c>
      <c r="I63" s="31">
        <f t="shared" si="17"/>
        <v>0</v>
      </c>
      <c r="J63" s="30"/>
      <c r="K63" s="30"/>
    </row>
    <row r="64" spans="2:33" x14ac:dyDescent="0.3">
      <c r="B64" s="30"/>
      <c r="C64" s="30"/>
      <c r="D64" s="30">
        <f t="shared" si="15"/>
        <v>0</v>
      </c>
      <c r="E64" s="30"/>
      <c r="F64" s="30"/>
      <c r="G64" s="30">
        <f t="shared" si="16"/>
        <v>0</v>
      </c>
      <c r="H64" s="31">
        <f t="shared" si="17"/>
        <v>0</v>
      </c>
      <c r="I64" s="31">
        <f t="shared" si="17"/>
        <v>0</v>
      </c>
      <c r="J64" s="30"/>
      <c r="K64" s="30"/>
    </row>
    <row r="65" spans="2:11" x14ac:dyDescent="0.3">
      <c r="B65" s="30"/>
      <c r="C65" s="30"/>
      <c r="D65" s="30">
        <f t="shared" si="15"/>
        <v>0</v>
      </c>
      <c r="E65" s="30"/>
      <c r="F65" s="30"/>
      <c r="G65" s="30">
        <f t="shared" si="16"/>
        <v>0</v>
      </c>
      <c r="H65" s="31">
        <f t="shared" si="17"/>
        <v>0</v>
      </c>
      <c r="I65" s="31">
        <f t="shared" si="17"/>
        <v>0</v>
      </c>
      <c r="J65" s="30"/>
      <c r="K65" s="30"/>
    </row>
    <row r="66" spans="2:11" x14ac:dyDescent="0.3">
      <c r="B66" s="30"/>
      <c r="C66" s="30"/>
      <c r="D66" s="30">
        <f t="shared" si="15"/>
        <v>0</v>
      </c>
      <c r="E66" s="30"/>
      <c r="F66" s="30"/>
      <c r="G66" s="30">
        <f t="shared" si="16"/>
        <v>0</v>
      </c>
      <c r="H66" s="31">
        <f t="shared" si="17"/>
        <v>0</v>
      </c>
      <c r="I66" s="31">
        <f t="shared" si="17"/>
        <v>0</v>
      </c>
      <c r="J66" s="30"/>
      <c r="K66" s="30"/>
    </row>
    <row r="67" spans="2:11" x14ac:dyDescent="0.3">
      <c r="B67" s="30"/>
      <c r="C67" s="30"/>
      <c r="D67" s="30">
        <f t="shared" si="15"/>
        <v>0</v>
      </c>
      <c r="E67" s="30"/>
      <c r="F67" s="30"/>
      <c r="G67" s="30">
        <f t="shared" si="16"/>
        <v>0</v>
      </c>
      <c r="H67" s="31">
        <f t="shared" si="17"/>
        <v>0</v>
      </c>
      <c r="I67" s="31">
        <f t="shared" si="17"/>
        <v>0</v>
      </c>
      <c r="J67" s="30"/>
      <c r="K67" s="30"/>
    </row>
    <row r="68" spans="2:11" x14ac:dyDescent="0.3">
      <c r="B68" s="30"/>
      <c r="C68" s="30"/>
      <c r="D68" s="30">
        <f t="shared" si="15"/>
        <v>0</v>
      </c>
      <c r="E68" s="30"/>
      <c r="F68" s="30"/>
      <c r="G68" s="30">
        <f t="shared" si="16"/>
        <v>0</v>
      </c>
      <c r="H68" s="31">
        <f t="shared" si="17"/>
        <v>0</v>
      </c>
      <c r="I68" s="31">
        <f t="shared" si="17"/>
        <v>0</v>
      </c>
      <c r="J68" s="30"/>
      <c r="K68" s="30"/>
    </row>
  </sheetData>
  <mergeCells count="8">
    <mergeCell ref="B31:G31"/>
    <mergeCell ref="B55:K55"/>
    <mergeCell ref="B6:K6"/>
    <mergeCell ref="M6:V6"/>
    <mergeCell ref="X6:AG6"/>
    <mergeCell ref="X30:AG30"/>
    <mergeCell ref="B27:J27"/>
    <mergeCell ref="X18:AL1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8"/>
  <sheetViews>
    <sheetView topLeftCell="N7" zoomScale="85" zoomScaleNormal="85" workbookViewId="0">
      <selection activeCell="AG21" sqref="AG21:AG27"/>
    </sheetView>
  </sheetViews>
  <sheetFormatPr defaultColWidth="8.6640625" defaultRowHeight="14.4" x14ac:dyDescent="0.3"/>
  <cols>
    <col min="1" max="1" width="8.664062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13.33203125" style="1" bestFit="1" customWidth="1"/>
    <col min="7" max="7" width="8.664062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12.109375" style="1" bestFit="1" customWidth="1"/>
    <col min="13" max="13" width="5.664062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6640625" style="1" customWidth="1"/>
    <col min="19" max="20" width="8.6640625" style="1"/>
    <col min="21" max="21" width="9.6640625" style="1" customWidth="1"/>
    <col min="22" max="28" width="8.6640625" style="1"/>
    <col min="29" max="29" width="11.6640625" style="1" customWidth="1"/>
    <col min="30" max="31" width="8.6640625" style="1"/>
    <col min="32" max="32" width="11" style="1" customWidth="1"/>
    <col min="33" max="16384" width="8.6640625" style="1"/>
  </cols>
  <sheetData>
    <row r="1" spans="1:33" ht="15" thickBot="1" x14ac:dyDescent="0.35"/>
    <row r="2" spans="1:33" ht="16.2" thickBot="1" x14ac:dyDescent="0.35">
      <c r="B2" s="8" t="s">
        <v>0</v>
      </c>
      <c r="C2" s="2"/>
      <c r="E2" s="8" t="s">
        <v>28</v>
      </c>
      <c r="F2" s="3">
        <v>13</v>
      </c>
      <c r="H2" s="8" t="s">
        <v>1</v>
      </c>
      <c r="I2" s="4"/>
      <c r="K2" s="8" t="s">
        <v>2</v>
      </c>
      <c r="L2" s="2" t="s">
        <v>29</v>
      </c>
      <c r="N2" s="8" t="s">
        <v>3</v>
      </c>
      <c r="O2" s="3">
        <v>1.634E-2</v>
      </c>
    </row>
    <row r="3" spans="1:33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33" ht="16.2" thickBot="1" x14ac:dyDescent="0.35">
      <c r="B4" s="8" t="s">
        <v>19</v>
      </c>
      <c r="C4" s="29">
        <f>G29</f>
        <v>4.1087484674129399E-2</v>
      </c>
      <c r="E4" s="8" t="s">
        <v>20</v>
      </c>
      <c r="F4" s="3">
        <f>G33</f>
        <v>0.2089953943259534</v>
      </c>
      <c r="H4" s="8"/>
      <c r="I4" s="4"/>
      <c r="K4" s="8" t="s">
        <v>41</v>
      </c>
      <c r="L4" s="44" t="e">
        <f>#REF!</f>
        <v>#REF!</v>
      </c>
      <c r="N4" s="8" t="s">
        <v>9</v>
      </c>
      <c r="O4" s="3">
        <v>12</v>
      </c>
    </row>
    <row r="5" spans="1:33" ht="15" thickBot="1" x14ac:dyDescent="0.35"/>
    <row r="6" spans="1:33" ht="15" thickBot="1" x14ac:dyDescent="0.35">
      <c r="B6" s="55" t="s">
        <v>8</v>
      </c>
      <c r="C6" s="56"/>
      <c r="D6" s="56"/>
      <c r="E6" s="56"/>
      <c r="F6" s="56"/>
      <c r="G6" s="56"/>
      <c r="H6" s="56"/>
      <c r="I6" s="56"/>
      <c r="J6" s="56"/>
      <c r="K6" s="57"/>
      <c r="M6" s="55" t="s">
        <v>16</v>
      </c>
      <c r="N6" s="56"/>
      <c r="O6" s="56"/>
      <c r="P6" s="56"/>
      <c r="Q6" s="56"/>
      <c r="R6" s="56"/>
      <c r="S6" s="56"/>
      <c r="T6" s="56"/>
      <c r="U6" s="56"/>
      <c r="V6" s="57"/>
      <c r="X6" s="55" t="s">
        <v>31</v>
      </c>
      <c r="Y6" s="56"/>
      <c r="Z6" s="56"/>
      <c r="AA6" s="56"/>
      <c r="AB6" s="56"/>
      <c r="AC6" s="56"/>
      <c r="AD6" s="56"/>
      <c r="AE6" s="56"/>
      <c r="AF6" s="56"/>
      <c r="AG6" s="57"/>
    </row>
    <row r="7" spans="1:33" s="14" customFormat="1" ht="29.4" thickBot="1" x14ac:dyDescent="0.35">
      <c r="B7" s="11" t="s">
        <v>4</v>
      </c>
      <c r="C7" s="12" t="s">
        <v>5</v>
      </c>
      <c r="D7" s="12" t="s">
        <v>17</v>
      </c>
      <c r="E7" s="12" t="s">
        <v>6</v>
      </c>
      <c r="F7" s="12" t="s">
        <v>7</v>
      </c>
      <c r="G7" s="12" t="s">
        <v>10</v>
      </c>
      <c r="H7" s="12" t="s">
        <v>21</v>
      </c>
      <c r="I7" s="12" t="s">
        <v>22</v>
      </c>
      <c r="J7" s="12" t="s">
        <v>33</v>
      </c>
      <c r="K7" s="13" t="s">
        <v>34</v>
      </c>
      <c r="M7" s="11" t="s">
        <v>4</v>
      </c>
      <c r="N7" s="12" t="s">
        <v>6</v>
      </c>
      <c r="O7" s="12" t="s">
        <v>7</v>
      </c>
      <c r="P7" s="12" t="s">
        <v>10</v>
      </c>
      <c r="Q7" s="12" t="s">
        <v>11</v>
      </c>
      <c r="R7" s="12" t="s">
        <v>12</v>
      </c>
      <c r="S7" s="12" t="s">
        <v>13</v>
      </c>
      <c r="T7" s="12" t="s">
        <v>14</v>
      </c>
      <c r="U7" s="12" t="s">
        <v>15</v>
      </c>
      <c r="V7" s="12" t="s">
        <v>18</v>
      </c>
      <c r="X7" s="11" t="s">
        <v>4</v>
      </c>
      <c r="Y7" s="12" t="s">
        <v>6</v>
      </c>
      <c r="Z7" s="12" t="s">
        <v>7</v>
      </c>
      <c r="AA7" s="12" t="s">
        <v>10</v>
      </c>
      <c r="AB7" s="12" t="s">
        <v>11</v>
      </c>
      <c r="AC7" s="12" t="s">
        <v>12</v>
      </c>
      <c r="AD7" s="12" t="s">
        <v>13</v>
      </c>
      <c r="AE7" s="12" t="s">
        <v>14</v>
      </c>
      <c r="AF7" s="12" t="s">
        <v>15</v>
      </c>
      <c r="AG7" s="12" t="s">
        <v>18</v>
      </c>
    </row>
    <row r="8" spans="1:33" x14ac:dyDescent="0.3">
      <c r="B8" s="32"/>
      <c r="C8" s="32"/>
      <c r="D8" s="35"/>
      <c r="E8" s="35"/>
      <c r="F8" s="35"/>
      <c r="G8" s="1">
        <f>E8-F8</f>
        <v>0</v>
      </c>
      <c r="H8" s="33" t="e">
        <f t="shared" ref="H8:I12" si="0">F8/$G$13</f>
        <v>#DIV/0!</v>
      </c>
      <c r="I8" s="33" t="e">
        <f t="shared" si="0"/>
        <v>#DIV/0!</v>
      </c>
      <c r="J8" s="32">
        <f>$J$13+(C8-$C$13)</f>
        <v>0</v>
      </c>
      <c r="K8" s="32" t="e">
        <f t="shared" ref="K8:K18" si="1">J8/$J$13</f>
        <v>#DIV/0!</v>
      </c>
      <c r="M8" s="18">
        <v>43</v>
      </c>
      <c r="N8" s="19">
        <v>0.22120235393333301</v>
      </c>
      <c r="O8" s="19">
        <v>2.00669673004975E-2</v>
      </c>
      <c r="P8" s="19">
        <f t="shared" ref="P8:P16" si="2">N8-O8</f>
        <v>0.20113538663283551</v>
      </c>
      <c r="Q8" s="19">
        <f>P8/P8</f>
        <v>1</v>
      </c>
      <c r="R8" s="19">
        <f t="shared" ref="R8:R16" si="3">P8/Q8</f>
        <v>0.20113538663283551</v>
      </c>
      <c r="S8" s="19">
        <f>R8/R8</f>
        <v>1</v>
      </c>
      <c r="T8" s="19"/>
      <c r="U8" s="19"/>
      <c r="V8" s="20"/>
      <c r="X8" s="18">
        <v>55</v>
      </c>
      <c r="Y8" s="19">
        <v>0.20917953183239399</v>
      </c>
      <c r="Z8" s="19">
        <v>2.98201713283582E-3</v>
      </c>
      <c r="AA8" s="19">
        <f t="shared" ref="AA8:AA16" si="4">Y8-Z8</f>
        <v>0.20619751469955816</v>
      </c>
      <c r="AB8" s="19">
        <f>AA8/AA8</f>
        <v>1</v>
      </c>
      <c r="AC8" s="19">
        <f t="shared" ref="AC8:AC16" si="5">AA8/AB8</f>
        <v>0.20619751469955816</v>
      </c>
      <c r="AD8" s="19">
        <f>AC8/AC8</f>
        <v>1</v>
      </c>
      <c r="AE8" s="19"/>
      <c r="AF8" s="19"/>
      <c r="AG8" s="20"/>
    </row>
    <row r="9" spans="1:33" x14ac:dyDescent="0.3">
      <c r="B9" s="32"/>
      <c r="C9" s="32"/>
      <c r="D9" s="35"/>
      <c r="E9" s="35"/>
      <c r="F9" s="35"/>
      <c r="G9" s="1">
        <f t="shared" ref="G9:G18" si="6">E9-F9</f>
        <v>0</v>
      </c>
      <c r="H9" s="33" t="e">
        <f t="shared" si="0"/>
        <v>#DIV/0!</v>
      </c>
      <c r="I9" s="33" t="e">
        <f t="shared" si="0"/>
        <v>#DIV/0!</v>
      </c>
      <c r="J9" s="32">
        <f>$J$13+(C9-$C$13)</f>
        <v>0</v>
      </c>
      <c r="K9" s="32" t="e">
        <f t="shared" si="1"/>
        <v>#DIV/0!</v>
      </c>
      <c r="M9" s="15">
        <v>44</v>
      </c>
      <c r="N9" s="16">
        <v>0.16553837497906901</v>
      </c>
      <c r="O9" s="16">
        <v>1.35923255975124E-2</v>
      </c>
      <c r="P9" s="16">
        <f t="shared" si="2"/>
        <v>0.15194604938155662</v>
      </c>
      <c r="Q9" s="16">
        <f>Q12+(3*(Q8-Q12)/4)</f>
        <v>1.0068275776652509</v>
      </c>
      <c r="R9" s="16">
        <f t="shared" si="3"/>
        <v>0.15091566098527698</v>
      </c>
      <c r="S9" s="16">
        <f>R9/$R$8</f>
        <v>0.75031879527378942</v>
      </c>
      <c r="T9" s="16">
        <v>9.0108720930232398</v>
      </c>
      <c r="U9" s="16">
        <f>T9/$O$4</f>
        <v>0.75090600775193661</v>
      </c>
      <c r="V9" s="17">
        <f>U9/0.55</f>
        <v>1.3652836504580665</v>
      </c>
      <c r="X9" s="15">
        <v>56</v>
      </c>
      <c r="Y9" s="16"/>
      <c r="Z9" s="16">
        <v>3.5043981318407902E-3</v>
      </c>
      <c r="AA9" s="16">
        <f t="shared" si="4"/>
        <v>-3.5043981318407902E-3</v>
      </c>
      <c r="AB9" s="16">
        <f>AB12+(3*(AB8-AB12)/4)</f>
        <v>0.91565466825112385</v>
      </c>
      <c r="AC9" s="16">
        <f t="shared" si="5"/>
        <v>-3.8272050079033591E-3</v>
      </c>
      <c r="AD9" s="16">
        <f>AC9/$AC$8</f>
        <v>-1.8560868754794745E-2</v>
      </c>
      <c r="AE9" s="16"/>
      <c r="AF9" s="16"/>
      <c r="AG9" s="17"/>
    </row>
    <row r="10" spans="1:33" x14ac:dyDescent="0.3">
      <c r="B10" s="32"/>
      <c r="C10" s="32"/>
      <c r="D10" s="35"/>
      <c r="E10" s="35"/>
      <c r="F10" s="35"/>
      <c r="G10" s="1">
        <f t="shared" si="6"/>
        <v>0</v>
      </c>
      <c r="H10" s="33" t="e">
        <f t="shared" si="0"/>
        <v>#DIV/0!</v>
      </c>
      <c r="I10" s="33" t="e">
        <f t="shared" si="0"/>
        <v>#DIV/0!</v>
      </c>
      <c r="J10" s="32">
        <f>$J$13+(C10-$C$13)</f>
        <v>0</v>
      </c>
      <c r="K10" s="32" t="e">
        <f t="shared" si="1"/>
        <v>#DIV/0!</v>
      </c>
      <c r="M10" s="15">
        <v>45</v>
      </c>
      <c r="N10" s="16">
        <v>0.129280920459523</v>
      </c>
      <c r="O10" s="16">
        <v>1.2318646180597E-2</v>
      </c>
      <c r="P10" s="16">
        <f t="shared" si="2"/>
        <v>0.116962274278926</v>
      </c>
      <c r="Q10" s="16">
        <f>Q12+(2*(Q8-Q12)/4)</f>
        <v>1.0136551553305018</v>
      </c>
      <c r="R10" s="16">
        <f t="shared" si="3"/>
        <v>0.1153866516278808</v>
      </c>
      <c r="S10" s="16">
        <f>R10/$R$8</f>
        <v>0.57367653479352421</v>
      </c>
      <c r="T10" s="16">
        <v>18.767916666666601</v>
      </c>
      <c r="U10" s="16">
        <f>T10/$O$4</f>
        <v>1.5639930555555501</v>
      </c>
      <c r="V10" s="17">
        <f>U10/0.55</f>
        <v>2.8436237373737274</v>
      </c>
      <c r="X10" s="15">
        <v>57</v>
      </c>
      <c r="Y10" s="16"/>
      <c r="Z10" s="16">
        <v>2.1205345019900401E-3</v>
      </c>
      <c r="AA10" s="16">
        <f t="shared" si="4"/>
        <v>-2.1205345019900401E-3</v>
      </c>
      <c r="AB10" s="16">
        <f>AB12+(2*(AB8-AB12)/4)</f>
        <v>0.8313093365022477</v>
      </c>
      <c r="AC10" s="16">
        <f t="shared" si="5"/>
        <v>-2.5508368652663468E-3</v>
      </c>
      <c r="AD10" s="16">
        <f>AC10/$AC$8</f>
        <v>-1.2370841952111137E-2</v>
      </c>
      <c r="AE10" s="16"/>
      <c r="AF10" s="16"/>
      <c r="AG10" s="17"/>
    </row>
    <row r="11" spans="1:33" x14ac:dyDescent="0.3">
      <c r="B11" s="32"/>
      <c r="C11" s="32"/>
      <c r="D11" s="35"/>
      <c r="E11" s="35"/>
      <c r="F11" s="35"/>
      <c r="G11" s="1">
        <f t="shared" si="6"/>
        <v>0</v>
      </c>
      <c r="H11" s="33" t="e">
        <f t="shared" si="0"/>
        <v>#DIV/0!</v>
      </c>
      <c r="I11" s="33" t="e">
        <f t="shared" si="0"/>
        <v>#DIV/0!</v>
      </c>
      <c r="J11" s="32">
        <f>$J$13+(C11-$C$13)</f>
        <v>0</v>
      </c>
      <c r="K11" s="32" t="e">
        <f t="shared" si="1"/>
        <v>#DIV/0!</v>
      </c>
      <c r="M11" s="15">
        <v>46</v>
      </c>
      <c r="N11" s="16">
        <v>8.9087515640816295E-2</v>
      </c>
      <c r="O11" s="16">
        <v>1.1473100801492501E-2</v>
      </c>
      <c r="P11" s="16">
        <f t="shared" si="2"/>
        <v>7.7614414839323798E-2</v>
      </c>
      <c r="Q11" s="16">
        <f>Q12+(1*(Q8-Q12)/4)</f>
        <v>1.0204827329957527</v>
      </c>
      <c r="R11" s="16">
        <f t="shared" si="3"/>
        <v>7.60565684550851E-2</v>
      </c>
      <c r="S11" s="16">
        <f>R11/$R$8</f>
        <v>0.37813618840688279</v>
      </c>
      <c r="T11" s="16">
        <v>32.942448979591802</v>
      </c>
      <c r="U11" s="16">
        <f>T11/$O$4</f>
        <v>2.7452040816326502</v>
      </c>
      <c r="V11" s="17">
        <f>U11/0.55</f>
        <v>4.9912801484229998</v>
      </c>
      <c r="X11" s="15">
        <v>58</v>
      </c>
      <c r="Y11" s="16"/>
      <c r="Z11" s="16">
        <v>1.7610684960199E-3</v>
      </c>
      <c r="AA11" s="16">
        <f t="shared" si="4"/>
        <v>-1.7610684960199E-3</v>
      </c>
      <c r="AB11" s="16">
        <f>AB12+(1*(AB8-AB12)/4)</f>
        <v>0.74696400475337155</v>
      </c>
      <c r="AC11" s="16">
        <f t="shared" si="5"/>
        <v>-2.3576350196437643E-3</v>
      </c>
      <c r="AD11" s="16">
        <f>AC11/$AC$8</f>
        <v>-1.1433867295049489E-2</v>
      </c>
      <c r="AE11" s="16"/>
      <c r="AF11" s="16"/>
      <c r="AG11" s="17"/>
    </row>
    <row r="12" spans="1:33" x14ac:dyDescent="0.3">
      <c r="B12" s="32"/>
      <c r="C12" s="32"/>
      <c r="D12" s="35"/>
      <c r="E12" s="35"/>
      <c r="F12" s="35"/>
      <c r="G12" s="1">
        <f t="shared" si="6"/>
        <v>0</v>
      </c>
      <c r="H12" s="33" t="e">
        <f t="shared" si="0"/>
        <v>#DIV/0!</v>
      </c>
      <c r="I12" s="33" t="e">
        <f t="shared" si="0"/>
        <v>#DIV/0!</v>
      </c>
      <c r="J12" s="32">
        <f>$J$13+(C12-$C$13)</f>
        <v>0</v>
      </c>
      <c r="K12" s="32" t="e">
        <f t="shared" si="1"/>
        <v>#DIV/0!</v>
      </c>
      <c r="M12" s="21">
        <v>47</v>
      </c>
      <c r="N12" s="22">
        <v>0.21759101455555499</v>
      </c>
      <c r="O12" s="22">
        <v>1.09625580288557E-2</v>
      </c>
      <c r="P12" s="22">
        <f t="shared" si="2"/>
        <v>0.20662845652669928</v>
      </c>
      <c r="Q12" s="22">
        <f>P12/P8</f>
        <v>1.0273103106610035</v>
      </c>
      <c r="R12" s="22">
        <f t="shared" si="3"/>
        <v>0.20113538663283548</v>
      </c>
      <c r="S12" s="22">
        <f>R12/R8</f>
        <v>0.99999999999999989</v>
      </c>
      <c r="T12" s="22"/>
      <c r="U12" s="22"/>
      <c r="V12" s="23"/>
      <c r="X12" s="21">
        <v>59</v>
      </c>
      <c r="Y12" s="22">
        <v>0.138299034940678</v>
      </c>
      <c r="Z12" s="22">
        <v>1.6687113736318399E-3</v>
      </c>
      <c r="AA12" s="22">
        <f t="shared" si="4"/>
        <v>0.13663032356704616</v>
      </c>
      <c r="AB12" s="22">
        <f>AA12/AA8</f>
        <v>0.6626186730044954</v>
      </c>
      <c r="AC12" s="22">
        <f t="shared" si="5"/>
        <v>0.20619751469955816</v>
      </c>
      <c r="AD12" s="22">
        <f>AC12/AC8</f>
        <v>1</v>
      </c>
      <c r="AE12" s="22"/>
      <c r="AF12" s="22"/>
      <c r="AG12" s="23"/>
    </row>
    <row r="13" spans="1:33" x14ac:dyDescent="0.3">
      <c r="B13" s="32"/>
      <c r="C13" s="32"/>
      <c r="D13" s="35"/>
      <c r="E13" s="35"/>
      <c r="F13" s="35"/>
      <c r="G13" s="1">
        <f t="shared" si="6"/>
        <v>0</v>
      </c>
      <c r="H13" s="33" t="e">
        <f>F13/$G$13</f>
        <v>#DIV/0!</v>
      </c>
      <c r="I13" s="33" t="e">
        <f>G13/$G$13</f>
        <v>#DIV/0!</v>
      </c>
      <c r="J13" s="32">
        <f>C13*0.55</f>
        <v>0</v>
      </c>
      <c r="K13" s="32" t="e">
        <f t="shared" si="1"/>
        <v>#DIV/0!</v>
      </c>
      <c r="M13" s="15">
        <v>48</v>
      </c>
      <c r="N13" s="16">
        <v>4.92041662583333E-2</v>
      </c>
      <c r="O13" s="16">
        <v>1.0197369198507399E-2</v>
      </c>
      <c r="P13" s="16">
        <f t="shared" si="2"/>
        <v>3.9006797059825904E-2</v>
      </c>
      <c r="Q13" s="16">
        <f>Q16+(3*(Q12-Q16)/4)</f>
        <v>1.0230516603340836</v>
      </c>
      <c r="R13" s="16">
        <f t="shared" si="3"/>
        <v>3.8127885982891623E-2</v>
      </c>
      <c r="S13" s="16">
        <f>R13/$R$8</f>
        <v>0.18956329177666054</v>
      </c>
      <c r="T13" s="16">
        <v>51.911430555555498</v>
      </c>
      <c r="U13" s="16">
        <f>T13/$O$4</f>
        <v>4.3259525462962918</v>
      </c>
      <c r="V13" s="17">
        <f>U13/0.55</f>
        <v>7.8653682659932569</v>
      </c>
      <c r="X13" s="15">
        <v>60</v>
      </c>
      <c r="Y13" s="16"/>
      <c r="Z13" s="16">
        <v>1.77874782139303E-3</v>
      </c>
      <c r="AA13" s="16">
        <f t="shared" si="4"/>
        <v>-1.77874782139303E-3</v>
      </c>
      <c r="AB13" s="16">
        <f>AB16+(3*(AB12-AB16)/4)</f>
        <v>0.62877158535467759</v>
      </c>
      <c r="AC13" s="16">
        <f t="shared" si="5"/>
        <v>-2.8289252612928965E-3</v>
      </c>
      <c r="AD13" s="16">
        <f>AC13/$AC$8</f>
        <v>-1.3719492523538929E-2</v>
      </c>
      <c r="AE13" s="16"/>
      <c r="AF13" s="16"/>
      <c r="AG13" s="17"/>
    </row>
    <row r="14" spans="1:33" x14ac:dyDescent="0.3">
      <c r="B14" s="32"/>
      <c r="C14" s="32"/>
      <c r="D14" s="35"/>
      <c r="E14" s="35"/>
      <c r="F14" s="35"/>
      <c r="G14" s="1">
        <f t="shared" si="6"/>
        <v>0</v>
      </c>
      <c r="H14" s="33" t="e">
        <f t="shared" ref="H14:I18" si="7">F14/$G$13</f>
        <v>#DIV/0!</v>
      </c>
      <c r="I14" s="33" t="e">
        <f t="shared" si="7"/>
        <v>#DIV/0!</v>
      </c>
      <c r="J14" s="32">
        <f>$J$13+(C14-$C$13)</f>
        <v>0</v>
      </c>
      <c r="K14" s="32" t="e">
        <f t="shared" si="1"/>
        <v>#DIV/0!</v>
      </c>
      <c r="M14" s="15">
        <v>49</v>
      </c>
      <c r="N14" s="16">
        <v>2.8748839383333301E-2</v>
      </c>
      <c r="O14" s="16">
        <v>1.03157747935323E-2</v>
      </c>
      <c r="P14" s="16">
        <f t="shared" si="2"/>
        <v>1.8433064589800999E-2</v>
      </c>
      <c r="Q14" s="16">
        <f>Q16+(2*(Q12-Q16)/4)</f>
        <v>1.0187930100071636</v>
      </c>
      <c r="R14" s="16">
        <f t="shared" si="3"/>
        <v>1.8093041872824969E-2</v>
      </c>
      <c r="S14" s="16">
        <f>R14/$R$8</f>
        <v>8.9954543433240233E-2</v>
      </c>
      <c r="T14" s="16">
        <v>69.368616666666597</v>
      </c>
      <c r="U14" s="16">
        <f>T14/$O$4</f>
        <v>5.7807180555555497</v>
      </c>
      <c r="V14" s="17">
        <f>U14/0.55</f>
        <v>10.510396464646453</v>
      </c>
      <c r="X14" s="15">
        <v>61</v>
      </c>
      <c r="Y14" s="16"/>
      <c r="Z14" s="16">
        <v>1.64866488905472E-3</v>
      </c>
      <c r="AA14" s="16">
        <f t="shared" si="4"/>
        <v>-1.64866488905472E-3</v>
      </c>
      <c r="AB14" s="16">
        <f>AB16+(2*(AB12-AB16)/4)</f>
        <v>0.59492449770485978</v>
      </c>
      <c r="AC14" s="16">
        <f t="shared" si="5"/>
        <v>-2.7712170122680302E-3</v>
      </c>
      <c r="AD14" s="16">
        <f>AC14/$AC$8</f>
        <v>-1.3439623733127218E-2</v>
      </c>
      <c r="AE14" s="16"/>
      <c r="AF14" s="16"/>
      <c r="AG14" s="17"/>
    </row>
    <row r="15" spans="1:33" x14ac:dyDescent="0.3">
      <c r="B15" s="32"/>
      <c r="C15" s="32"/>
      <c r="D15" s="35"/>
      <c r="E15" s="35"/>
      <c r="F15" s="35"/>
      <c r="G15" s="1">
        <f t="shared" si="6"/>
        <v>0</v>
      </c>
      <c r="H15" s="33" t="e">
        <f t="shared" si="7"/>
        <v>#DIV/0!</v>
      </c>
      <c r="I15" s="33" t="e">
        <f t="shared" si="7"/>
        <v>#DIV/0!</v>
      </c>
      <c r="J15" s="32">
        <f>$J$13+(C15-$C$13)</f>
        <v>0</v>
      </c>
      <c r="K15" s="32" t="e">
        <f t="shared" si="1"/>
        <v>#DIV/0!</v>
      </c>
      <c r="M15" s="15">
        <v>50</v>
      </c>
      <c r="N15" s="16">
        <v>1.7017720310000001E-2</v>
      </c>
      <c r="O15" s="16">
        <v>1.0225160230845701E-2</v>
      </c>
      <c r="P15" s="16">
        <f t="shared" si="2"/>
        <v>6.7925600791543007E-3</v>
      </c>
      <c r="Q15" s="16">
        <f>Q16+(1*(Q12-Q16)/4)</f>
        <v>1.0145343596802436</v>
      </c>
      <c r="R15" s="16">
        <f t="shared" si="3"/>
        <v>6.6952489231563821E-3</v>
      </c>
      <c r="S15" s="16">
        <f>R15/$R$8</f>
        <v>3.3287274980500013E-2</v>
      </c>
      <c r="T15" s="16">
        <v>73.985899999999901</v>
      </c>
      <c r="U15" s="16">
        <f>T15/$O$4</f>
        <v>6.1654916666666582</v>
      </c>
      <c r="V15" s="17">
        <f>U15/0.55</f>
        <v>11.209984848484831</v>
      </c>
      <c r="X15" s="15">
        <v>62</v>
      </c>
      <c r="Y15" s="16"/>
      <c r="Z15" s="16">
        <v>1.6412474661691499E-3</v>
      </c>
      <c r="AA15" s="16">
        <f t="shared" si="4"/>
        <v>-1.6412474661691499E-3</v>
      </c>
      <c r="AB15" s="16">
        <f>AB16+(1*(AB12-AB16)/4)</f>
        <v>0.56107741005504197</v>
      </c>
      <c r="AC15" s="16">
        <f t="shared" si="5"/>
        <v>-2.9251711738102998E-3</v>
      </c>
      <c r="AD15" s="16">
        <f>AC15/$AC$8</f>
        <v>-1.4186258151910536E-2</v>
      </c>
      <c r="AE15" s="16"/>
      <c r="AF15" s="16"/>
      <c r="AG15" s="17"/>
    </row>
    <row r="16" spans="1:33" ht="15" thickBot="1" x14ac:dyDescent="0.35">
      <c r="A16" s="28"/>
      <c r="B16" s="32"/>
      <c r="C16" s="32"/>
      <c r="D16" s="35"/>
      <c r="E16" s="35"/>
      <c r="F16" s="35"/>
      <c r="G16" s="1">
        <f t="shared" si="6"/>
        <v>0</v>
      </c>
      <c r="H16" s="33" t="e">
        <f t="shared" si="7"/>
        <v>#DIV/0!</v>
      </c>
      <c r="I16" s="33" t="e">
        <f t="shared" si="7"/>
        <v>#DIV/0!</v>
      </c>
      <c r="J16" s="32">
        <f>$J$13+(C16-$C$13)</f>
        <v>0</v>
      </c>
      <c r="K16" s="32" t="e">
        <f t="shared" si="1"/>
        <v>#DIV/0!</v>
      </c>
      <c r="L16" s="28"/>
      <c r="M16" s="24">
        <v>51</v>
      </c>
      <c r="N16" s="25">
        <v>0.213331369032911</v>
      </c>
      <c r="O16" s="25">
        <v>1.01291736263681E-2</v>
      </c>
      <c r="P16" s="25">
        <f t="shared" si="2"/>
        <v>0.20320219540654291</v>
      </c>
      <c r="Q16" s="25">
        <f>P16/P8</f>
        <v>1.0102757093533237</v>
      </c>
      <c r="R16" s="25">
        <f t="shared" si="3"/>
        <v>0.20113538663283551</v>
      </c>
      <c r="S16" s="25">
        <f>R16/R8</f>
        <v>1</v>
      </c>
      <c r="T16" s="25"/>
      <c r="U16" s="25"/>
      <c r="V16" s="26"/>
      <c r="X16" s="24">
        <v>63</v>
      </c>
      <c r="Y16" s="25">
        <v>0.110361770695</v>
      </c>
      <c r="Z16" s="25">
        <v>1.64818854079602E-3</v>
      </c>
      <c r="AA16" s="25">
        <f t="shared" si="4"/>
        <v>0.10871358215420399</v>
      </c>
      <c r="AB16" s="25">
        <f>AA16/AA8</f>
        <v>0.52723032240522416</v>
      </c>
      <c r="AC16" s="25">
        <f t="shared" si="5"/>
        <v>0.20619751469955813</v>
      </c>
      <c r="AD16" s="25">
        <f>AC16/AC8</f>
        <v>0.99999999999999989</v>
      </c>
      <c r="AE16" s="25"/>
      <c r="AF16" s="25"/>
      <c r="AG16" s="26"/>
    </row>
    <row r="17" spans="2:38" ht="15" thickBot="1" x14ac:dyDescent="0.35">
      <c r="B17" s="32"/>
      <c r="C17" s="32"/>
      <c r="D17" s="35"/>
      <c r="E17" s="35"/>
      <c r="F17" s="35"/>
      <c r="G17" s="1">
        <f t="shared" si="6"/>
        <v>0</v>
      </c>
      <c r="H17" s="33" t="e">
        <f t="shared" si="7"/>
        <v>#DIV/0!</v>
      </c>
      <c r="I17" s="33" t="e">
        <f t="shared" si="7"/>
        <v>#DIV/0!</v>
      </c>
      <c r="J17" s="32">
        <f>$J$13+(C17-$C$13)</f>
        <v>0</v>
      </c>
      <c r="K17" s="32" t="e">
        <f t="shared" si="1"/>
        <v>#DIV/0!</v>
      </c>
    </row>
    <row r="18" spans="2:38" ht="15" thickBot="1" x14ac:dyDescent="0.35">
      <c r="B18" s="32"/>
      <c r="C18" s="32"/>
      <c r="D18" s="35"/>
      <c r="E18" s="35"/>
      <c r="F18" s="35"/>
      <c r="G18" s="1">
        <f t="shared" si="6"/>
        <v>0</v>
      </c>
      <c r="H18" s="33" t="e">
        <f t="shared" si="7"/>
        <v>#DIV/0!</v>
      </c>
      <c r="I18" s="33" t="e">
        <f t="shared" si="7"/>
        <v>#DIV/0!</v>
      </c>
      <c r="J18" s="32">
        <f>$J$13+(C18-$C$13)</f>
        <v>0</v>
      </c>
      <c r="K18" s="32" t="e">
        <f t="shared" si="1"/>
        <v>#DIV/0!</v>
      </c>
      <c r="X18" s="55" t="s">
        <v>27</v>
      </c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7"/>
    </row>
    <row r="19" spans="2:38" ht="58.2" thickBot="1" x14ac:dyDescent="0.35">
      <c r="B19" s="32"/>
      <c r="C19" s="32"/>
      <c r="D19" s="35"/>
      <c r="E19" s="35"/>
      <c r="F19" s="35"/>
      <c r="G19" s="36"/>
      <c r="H19" s="33"/>
      <c r="I19" s="33"/>
      <c r="J19" s="32"/>
      <c r="K19" s="32"/>
      <c r="X19" s="11" t="s">
        <v>4</v>
      </c>
      <c r="Y19" s="12" t="s">
        <v>6</v>
      </c>
      <c r="Z19" s="12" t="s">
        <v>7</v>
      </c>
      <c r="AA19" s="12" t="s">
        <v>10</v>
      </c>
      <c r="AB19" s="12" t="s">
        <v>11</v>
      </c>
      <c r="AC19" s="12" t="s">
        <v>12</v>
      </c>
      <c r="AD19" s="12" t="s">
        <v>13</v>
      </c>
      <c r="AE19" s="12" t="s">
        <v>14</v>
      </c>
      <c r="AF19" s="12" t="s">
        <v>15</v>
      </c>
      <c r="AG19" s="12" t="s">
        <v>18</v>
      </c>
      <c r="AH19" s="13" t="s">
        <v>35</v>
      </c>
      <c r="AI19" s="13" t="s">
        <v>37</v>
      </c>
      <c r="AJ19" s="13" t="s">
        <v>38</v>
      </c>
      <c r="AK19" s="43" t="s">
        <v>39</v>
      </c>
      <c r="AL19" s="43" t="s">
        <v>40</v>
      </c>
    </row>
    <row r="20" spans="2:38" x14ac:dyDescent="0.3">
      <c r="B20" s="32"/>
      <c r="C20" s="32"/>
      <c r="D20" s="35"/>
      <c r="E20" s="35"/>
      <c r="F20" s="35"/>
      <c r="G20" s="36"/>
      <c r="H20" s="33"/>
      <c r="I20" s="33"/>
      <c r="J20" s="32"/>
      <c r="K20" s="32"/>
      <c r="X20" s="18">
        <v>55</v>
      </c>
      <c r="Y20" s="19">
        <v>0.20917953183239399</v>
      </c>
      <c r="Z20" s="19">
        <v>2.98201713283582E-3</v>
      </c>
      <c r="AA20" s="19">
        <f t="shared" ref="AA20:AA28" si="8">Y20-Z20</f>
        <v>0.20619751469955816</v>
      </c>
      <c r="AB20" s="19">
        <f>AA20/AA20</f>
        <v>1</v>
      </c>
      <c r="AC20" s="19">
        <f t="shared" ref="AC20:AC28" si="9">AA20/AB20</f>
        <v>0.20619751469955816</v>
      </c>
      <c r="AD20" s="46">
        <f>AC20/AC20</f>
        <v>1</v>
      </c>
      <c r="AE20" s="19"/>
      <c r="AF20" s="19"/>
      <c r="AG20" s="49"/>
      <c r="AH20" s="20"/>
      <c r="AI20" s="20"/>
      <c r="AJ20" s="20"/>
      <c r="AK20" s="20"/>
      <c r="AL20" s="20"/>
    </row>
    <row r="21" spans="2:38" x14ac:dyDescent="0.3">
      <c r="B21" s="32"/>
      <c r="C21" s="32"/>
      <c r="D21" s="35"/>
      <c r="E21" s="35"/>
      <c r="F21" s="35"/>
      <c r="G21" s="36"/>
      <c r="H21" s="33"/>
      <c r="I21" s="33"/>
      <c r="J21" s="32"/>
      <c r="K21" s="32"/>
      <c r="X21" s="15">
        <v>56</v>
      </c>
      <c r="Y21" s="16">
        <v>0.25035000000000002</v>
      </c>
      <c r="Z21" s="16">
        <v>3.5043981318407902E-3</v>
      </c>
      <c r="AA21" s="16">
        <f t="shared" si="8"/>
        <v>0.24684560186815924</v>
      </c>
      <c r="AB21" s="16">
        <f>AB24+(3*(AB20-AB24)/4)</f>
        <v>0.91565466825112385</v>
      </c>
      <c r="AC21" s="16">
        <f t="shared" si="9"/>
        <v>0.26958373110206252</v>
      </c>
      <c r="AD21" s="47">
        <f>AC21/$AC$8</f>
        <v>1.3074053365524885</v>
      </c>
      <c r="AE21" s="16">
        <v>-13.4828947368421</v>
      </c>
      <c r="AF21" s="16">
        <f>AE21/$O$4</f>
        <v>-1.1235745614035084</v>
      </c>
      <c r="AG21" s="50">
        <f>AF21/0.55</f>
        <v>-2.0428628389154695</v>
      </c>
      <c r="AH21" s="17">
        <v>1.2268593275862001</v>
      </c>
      <c r="AI21" s="17">
        <f>AH21/AB21</f>
        <v>1.3398712092294236</v>
      </c>
      <c r="AJ21" s="17">
        <f>AI21/$O$2</f>
        <v>81.999462009144651</v>
      </c>
      <c r="AK21" s="17">
        <f>AI21/$F$4</f>
        <v>6.4110083073875472</v>
      </c>
      <c r="AL21" s="17" t="e">
        <f>AI21/$L$4</f>
        <v>#REF!</v>
      </c>
    </row>
    <row r="22" spans="2:38" x14ac:dyDescent="0.3">
      <c r="B22" s="32"/>
      <c r="C22" s="32"/>
      <c r="D22" s="35"/>
      <c r="E22" s="35"/>
      <c r="F22" s="35"/>
      <c r="G22" s="36"/>
      <c r="H22" s="33"/>
      <c r="I22" s="33"/>
      <c r="J22" s="32"/>
      <c r="K22" s="32"/>
      <c r="X22" s="15">
        <v>57</v>
      </c>
      <c r="Y22" s="16">
        <v>0.21879999999999999</v>
      </c>
      <c r="Z22" s="16">
        <v>2.1205345019900401E-3</v>
      </c>
      <c r="AA22" s="16">
        <f t="shared" si="8"/>
        <v>0.21667946549800995</v>
      </c>
      <c r="AB22" s="16">
        <f>AB24+(2*(AB20-AB24)/4)</f>
        <v>0.8313093365022477</v>
      </c>
      <c r="AC22" s="16">
        <f t="shared" si="9"/>
        <v>0.26064842049013137</v>
      </c>
      <c r="AD22" s="47">
        <f>AC22/$AC$8</f>
        <v>1.2640715911145262</v>
      </c>
      <c r="AE22" s="16">
        <v>-26.942386363636899</v>
      </c>
      <c r="AF22" s="16">
        <f>AE22/$O$4</f>
        <v>-2.2451988636364084</v>
      </c>
      <c r="AG22" s="50">
        <f>AF22/0.55</f>
        <v>-4.0821797520661969</v>
      </c>
      <c r="AH22" s="17">
        <v>2.2886347124999999</v>
      </c>
      <c r="AI22" s="17">
        <f>AH22/AB22</f>
        <v>2.753048248116015</v>
      </c>
      <c r="AJ22" s="17">
        <f>AI22/$O$2</f>
        <v>168.48520490306089</v>
      </c>
      <c r="AK22" s="17">
        <f>AI22/$F$4</f>
        <v>13.172769940672978</v>
      </c>
      <c r="AL22" s="17" t="e">
        <f>AI22/$L$4</f>
        <v>#REF!</v>
      </c>
    </row>
    <row r="23" spans="2:38" x14ac:dyDescent="0.3">
      <c r="B23" s="32"/>
      <c r="C23" s="32"/>
      <c r="D23" s="32"/>
      <c r="E23" s="34"/>
      <c r="F23" s="34"/>
      <c r="G23" s="32"/>
      <c r="H23" s="33"/>
      <c r="I23" s="33"/>
      <c r="J23" s="34"/>
      <c r="K23" s="34"/>
      <c r="X23" s="15">
        <v>58</v>
      </c>
      <c r="Y23" s="16">
        <v>0.20302999999999999</v>
      </c>
      <c r="Z23" s="16">
        <v>1.7610684960199E-3</v>
      </c>
      <c r="AA23" s="16">
        <f t="shared" si="8"/>
        <v>0.20126893150398009</v>
      </c>
      <c r="AB23" s="16">
        <f>AB24+(1*(AB20-AB24)/4)</f>
        <v>0.74696400475337155</v>
      </c>
      <c r="AC23" s="16">
        <f t="shared" si="9"/>
        <v>0.26944930441518927</v>
      </c>
      <c r="AD23" s="47">
        <f>AC23/$AC$8</f>
        <v>1.3067534048981757</v>
      </c>
      <c r="AE23" s="16">
        <v>-39.055249999999603</v>
      </c>
      <c r="AF23" s="16">
        <f>AE23/$O$4</f>
        <v>-3.2546041666666334</v>
      </c>
      <c r="AG23" s="50">
        <f>AF23/0.55</f>
        <v>-5.9174621212120604</v>
      </c>
      <c r="AH23" s="17">
        <v>3.2461215800000001</v>
      </c>
      <c r="AI23" s="17">
        <f>AH23/AB23</f>
        <v>4.3457536900613931</v>
      </c>
      <c r="AJ23" s="17">
        <f>AI23/$O$2</f>
        <v>265.9579981677719</v>
      </c>
      <c r="AK23" s="17">
        <f>AI23/$F$4</f>
        <v>20.793538078086392</v>
      </c>
      <c r="AL23" s="17" t="e">
        <f>AI23/$L$4</f>
        <v>#REF!</v>
      </c>
    </row>
    <row r="24" spans="2:38" x14ac:dyDescent="0.3">
      <c r="B24" s="32"/>
      <c r="C24" s="32"/>
      <c r="D24" s="32"/>
      <c r="E24" s="34"/>
      <c r="F24" s="34"/>
      <c r="G24" s="32"/>
      <c r="H24" s="33"/>
      <c r="I24" s="33"/>
      <c r="J24" s="34"/>
      <c r="K24" s="34"/>
      <c r="X24" s="21">
        <v>59</v>
      </c>
      <c r="Y24" s="22">
        <v>0.138299034940678</v>
      </c>
      <c r="Z24" s="22">
        <v>1.6687113736318399E-3</v>
      </c>
      <c r="AA24" s="22">
        <f t="shared" si="8"/>
        <v>0.13663032356704616</v>
      </c>
      <c r="AB24" s="22">
        <f>AA24/AA20</f>
        <v>0.6626186730044954</v>
      </c>
      <c r="AC24" s="22">
        <f t="shared" si="9"/>
        <v>0.20619751469955816</v>
      </c>
      <c r="AD24" s="47">
        <f>AC24/AC20</f>
        <v>1</v>
      </c>
      <c r="AE24" s="22"/>
      <c r="AF24" s="22"/>
      <c r="AG24" s="50"/>
      <c r="AH24" s="23"/>
      <c r="AI24" s="23"/>
      <c r="AJ24" s="23"/>
      <c r="AK24" s="23"/>
      <c r="AL24" s="23"/>
    </row>
    <row r="25" spans="2:38" x14ac:dyDescent="0.3">
      <c r="B25" s="32"/>
      <c r="C25" s="32"/>
      <c r="D25" s="32"/>
      <c r="E25" s="34"/>
      <c r="F25" s="34"/>
      <c r="G25" s="32"/>
      <c r="H25" s="33"/>
      <c r="I25" s="33"/>
      <c r="J25" s="34"/>
      <c r="K25" s="34"/>
      <c r="X25" s="15">
        <v>60</v>
      </c>
      <c r="Y25" s="16">
        <v>0.13865</v>
      </c>
      <c r="Z25" s="16">
        <v>1.77874782139303E-3</v>
      </c>
      <c r="AA25" s="16">
        <f t="shared" si="8"/>
        <v>0.13687125217860696</v>
      </c>
      <c r="AB25" s="16">
        <f>AB28+(3*(AB24-AB28)/4)</f>
        <v>0.62877158535467759</v>
      </c>
      <c r="AC25" s="16">
        <f t="shared" si="9"/>
        <v>0.21768040313304013</v>
      </c>
      <c r="AD25" s="47">
        <f>AC25/$AC$8</f>
        <v>1.0556887819439202</v>
      </c>
      <c r="AE25" s="16">
        <v>-1.6951535087719301</v>
      </c>
      <c r="AF25" s="16">
        <f>AE25/$O$4</f>
        <v>-0.14126279239766085</v>
      </c>
      <c r="AG25" s="50">
        <f>AF25/0.55</f>
        <v>-0.25684144072301968</v>
      </c>
      <c r="AH25" s="17">
        <v>6.8503109060402495E-2</v>
      </c>
      <c r="AI25" s="17">
        <f>AH25/AB25</f>
        <v>0.10894752666305881</v>
      </c>
      <c r="AJ25" s="17">
        <f>AI25/$O$2</f>
        <v>6.6675352914968666</v>
      </c>
      <c r="AK25" s="17">
        <f>AI25/$F$4</f>
        <v>0.52129151943483532</v>
      </c>
      <c r="AL25" s="17" t="e">
        <f>AI25/$L$4</f>
        <v>#REF!</v>
      </c>
    </row>
    <row r="26" spans="2:38" ht="15" thickBot="1" x14ac:dyDescent="0.35">
      <c r="H26" s="27"/>
      <c r="I26" s="27"/>
      <c r="X26" s="15">
        <v>61</v>
      </c>
      <c r="Y26" s="16">
        <v>0.14113000000000001</v>
      </c>
      <c r="Z26" s="16">
        <v>1.64866488905472E-3</v>
      </c>
      <c r="AA26" s="16">
        <f t="shared" si="8"/>
        <v>0.13948133511094529</v>
      </c>
      <c r="AB26" s="16">
        <f>AB28+(2*(AB24-AB28)/4)</f>
        <v>0.59492449770485978</v>
      </c>
      <c r="AC26" s="16">
        <f t="shared" si="9"/>
        <v>0.23445216266777696</v>
      </c>
      <c r="AD26" s="47">
        <f>AC26/$AC$8</f>
        <v>1.1370271024332543</v>
      </c>
      <c r="AE26" s="16">
        <v>-6.7763051470588298</v>
      </c>
      <c r="AF26" s="16">
        <f>AE26/$O$4</f>
        <v>-0.56469209558823585</v>
      </c>
      <c r="AG26" s="50">
        <f>AF26/0.55</f>
        <v>-1.0267129010695197</v>
      </c>
      <c r="AH26" s="17">
        <v>0.552289443037974</v>
      </c>
      <c r="AI26" s="17">
        <f>AH26/AB26</f>
        <v>0.92833535208019469</v>
      </c>
      <c r="AJ26" s="17">
        <f>AI26/$O$2</f>
        <v>56.813669037955613</v>
      </c>
      <c r="AK26" s="17">
        <f>AI26/$F$4</f>
        <v>4.4418938277287792</v>
      </c>
      <c r="AL26" s="17" t="e">
        <f>AI26/$L$4</f>
        <v>#REF!</v>
      </c>
    </row>
    <row r="27" spans="2:38" ht="15" thickBot="1" x14ac:dyDescent="0.35">
      <c r="B27" s="55" t="s">
        <v>26</v>
      </c>
      <c r="C27" s="56"/>
      <c r="D27" s="56"/>
      <c r="E27" s="56"/>
      <c r="F27" s="56"/>
      <c r="G27" s="56"/>
      <c r="H27" s="56"/>
      <c r="I27" s="56"/>
      <c r="J27" s="57"/>
      <c r="X27" s="15">
        <v>62</v>
      </c>
      <c r="Y27" s="16">
        <v>0.15470999999999999</v>
      </c>
      <c r="Z27" s="16">
        <v>1.6412474661691499E-3</v>
      </c>
      <c r="AA27" s="16">
        <f t="shared" si="8"/>
        <v>0.15306875253383084</v>
      </c>
      <c r="AB27" s="16">
        <f>AB28+(1*(AB24-AB28)/4)</f>
        <v>0.56107741005504197</v>
      </c>
      <c r="AC27" s="16">
        <f t="shared" si="9"/>
        <v>0.27281218204599383</v>
      </c>
      <c r="AD27" s="47">
        <f>AC27/$AC$8</f>
        <v>1.3230624163608236</v>
      </c>
      <c r="AE27" s="16">
        <v>-72.670694444444507</v>
      </c>
      <c r="AF27" s="16">
        <f>AE27/$O$4</f>
        <v>-6.0558912037037089</v>
      </c>
      <c r="AG27" s="50">
        <f>AF27/0.55</f>
        <v>-11.010711279461288</v>
      </c>
      <c r="AH27" s="17">
        <v>5.9744415052083299</v>
      </c>
      <c r="AI27" s="17">
        <f>AH27/AB27</f>
        <v>10.648159056380891</v>
      </c>
      <c r="AJ27" s="17">
        <f>AI27/$O$2</f>
        <v>651.66212095354285</v>
      </c>
      <c r="AK27" s="17">
        <f>AI27/$F$4</f>
        <v>50.949252210667417</v>
      </c>
      <c r="AL27" s="17" t="e">
        <f>AI27/$L$4</f>
        <v>#REF!</v>
      </c>
    </row>
    <row r="28" spans="2:38" ht="29.4" thickBot="1" x14ac:dyDescent="0.35">
      <c r="B28" s="11" t="s">
        <v>4</v>
      </c>
      <c r="C28" s="12" t="s">
        <v>5</v>
      </c>
      <c r="D28" s="12" t="s">
        <v>17</v>
      </c>
      <c r="E28" s="12" t="s">
        <v>6</v>
      </c>
      <c r="F28" s="12" t="s">
        <v>7</v>
      </c>
      <c r="G28" s="13" t="s">
        <v>10</v>
      </c>
      <c r="H28" s="12" t="s">
        <v>24</v>
      </c>
      <c r="I28" s="13" t="s">
        <v>25</v>
      </c>
      <c r="J28" s="40" t="s">
        <v>36</v>
      </c>
      <c r="X28" s="24">
        <v>63</v>
      </c>
      <c r="Y28" s="25">
        <v>0.110361770695</v>
      </c>
      <c r="Z28" s="25">
        <v>1.64818854079602E-3</v>
      </c>
      <c r="AA28" s="25">
        <f t="shared" si="8"/>
        <v>0.10871358215420399</v>
      </c>
      <c r="AB28" s="25">
        <f>AA28/AA20</f>
        <v>0.52723032240522416</v>
      </c>
      <c r="AC28" s="25">
        <f t="shared" si="9"/>
        <v>0.20619751469955813</v>
      </c>
      <c r="AD28" s="48">
        <f>AC28/AC20</f>
        <v>0.99999999999999989</v>
      </c>
      <c r="AE28" s="25"/>
      <c r="AF28" s="25"/>
      <c r="AG28" s="51"/>
      <c r="AH28" s="26"/>
      <c r="AI28" s="23"/>
      <c r="AJ28" s="23"/>
      <c r="AK28" s="26"/>
      <c r="AL28" s="26"/>
    </row>
    <row r="29" spans="2:38" ht="15" thickBot="1" x14ac:dyDescent="0.35">
      <c r="B29" s="1">
        <v>42</v>
      </c>
      <c r="E29" s="1">
        <v>5.1643059499999998E-2</v>
      </c>
      <c r="F29" s="1">
        <v>1.0555574825870599E-2</v>
      </c>
      <c r="G29" s="1">
        <f>E29-F29</f>
        <v>4.1087484674129399E-2</v>
      </c>
      <c r="H29" s="1">
        <v>7.4999999999999997E-3</v>
      </c>
      <c r="I29" s="1">
        <v>7.4999999999999997E-3</v>
      </c>
      <c r="J29" s="1">
        <v>3.3000000000000002E-2</v>
      </c>
    </row>
    <row r="30" spans="2:38" ht="15" thickBot="1" x14ac:dyDescent="0.35">
      <c r="X30" s="55" t="s">
        <v>32</v>
      </c>
      <c r="Y30" s="56"/>
      <c r="Z30" s="56"/>
      <c r="AA30" s="56"/>
      <c r="AB30" s="56"/>
      <c r="AC30" s="56"/>
      <c r="AD30" s="56"/>
      <c r="AE30" s="56"/>
      <c r="AF30" s="56"/>
      <c r="AG30" s="57"/>
    </row>
    <row r="31" spans="2:38" ht="29.4" thickBot="1" x14ac:dyDescent="0.35">
      <c r="B31" s="55" t="s">
        <v>23</v>
      </c>
      <c r="C31" s="56"/>
      <c r="D31" s="56"/>
      <c r="E31" s="56"/>
      <c r="F31" s="56"/>
      <c r="G31" s="57"/>
      <c r="H31"/>
      <c r="I31"/>
      <c r="X31" s="11" t="s">
        <v>4</v>
      </c>
      <c r="Y31" s="12" t="s">
        <v>6</v>
      </c>
      <c r="Z31" s="12" t="s">
        <v>7</v>
      </c>
      <c r="AA31" s="12" t="s">
        <v>10</v>
      </c>
      <c r="AB31" s="12" t="s">
        <v>11</v>
      </c>
      <c r="AC31" s="12" t="s">
        <v>12</v>
      </c>
      <c r="AD31" s="12" t="s">
        <v>13</v>
      </c>
      <c r="AE31" s="12" t="s">
        <v>14</v>
      </c>
      <c r="AF31" s="12" t="s">
        <v>15</v>
      </c>
      <c r="AG31" s="12" t="s">
        <v>18</v>
      </c>
    </row>
    <row r="32" spans="2:38" ht="15" thickBot="1" x14ac:dyDescent="0.35">
      <c r="B32" s="11" t="s">
        <v>4</v>
      </c>
      <c r="C32" s="12" t="s">
        <v>5</v>
      </c>
      <c r="D32" s="12" t="s">
        <v>17</v>
      </c>
      <c r="E32" s="12" t="s">
        <v>6</v>
      </c>
      <c r="F32" s="12" t="s">
        <v>7</v>
      </c>
      <c r="G32" s="13" t="s">
        <v>10</v>
      </c>
      <c r="H32"/>
      <c r="I32"/>
      <c r="X32" s="18">
        <v>55</v>
      </c>
      <c r="Y32" s="19">
        <v>0.20917953183239399</v>
      </c>
      <c r="Z32" s="19">
        <v>2.98201713283582E-3</v>
      </c>
      <c r="AA32" s="19">
        <f t="shared" ref="AA32:AA40" si="10">Y32-Z32</f>
        <v>0.20619751469955816</v>
      </c>
      <c r="AB32" s="19">
        <f>AA32/AA32</f>
        <v>1</v>
      </c>
      <c r="AC32" s="19">
        <f t="shared" ref="AC32:AC40" si="11">AA32/AB32</f>
        <v>0.20619751469955816</v>
      </c>
      <c r="AD32" s="19">
        <f>AC32/AC32</f>
        <v>1</v>
      </c>
      <c r="AE32" s="19"/>
      <c r="AF32" s="19"/>
      <c r="AG32" s="20"/>
    </row>
    <row r="33" spans="2:33" x14ac:dyDescent="0.3">
      <c r="B33" s="1">
        <v>41</v>
      </c>
      <c r="E33" s="1">
        <v>0.222676283272222</v>
      </c>
      <c r="F33" s="1">
        <v>1.36808889462686E-2</v>
      </c>
      <c r="G33" s="1">
        <f>E33-F33</f>
        <v>0.2089953943259534</v>
      </c>
      <c r="X33" s="15">
        <v>56</v>
      </c>
      <c r="Y33" s="16"/>
      <c r="Z33" s="16">
        <v>3.5043981318407902E-3</v>
      </c>
      <c r="AA33" s="16">
        <f t="shared" si="10"/>
        <v>-3.5043981318407902E-3</v>
      </c>
      <c r="AB33" s="16">
        <f>AB36+(3*(AB32-AB36)/4)</f>
        <v>0.91565466825112385</v>
      </c>
      <c r="AC33" s="16">
        <f t="shared" si="11"/>
        <v>-3.8272050079033591E-3</v>
      </c>
      <c r="AD33" s="16">
        <f>AC33/$AC$8</f>
        <v>-1.8560868754794745E-2</v>
      </c>
      <c r="AE33" s="16"/>
      <c r="AF33" s="16"/>
      <c r="AG33" s="17"/>
    </row>
    <row r="34" spans="2:33" x14ac:dyDescent="0.3">
      <c r="X34" s="15">
        <v>57</v>
      </c>
      <c r="Y34" s="16"/>
      <c r="Z34" s="16">
        <v>2.1205345019900401E-3</v>
      </c>
      <c r="AA34" s="16">
        <f t="shared" si="10"/>
        <v>-2.1205345019900401E-3</v>
      </c>
      <c r="AB34" s="16">
        <f>AB36+(2*(AB32-AB36)/4)</f>
        <v>0.8313093365022477</v>
      </c>
      <c r="AC34" s="16">
        <f t="shared" si="11"/>
        <v>-2.5508368652663468E-3</v>
      </c>
      <c r="AD34" s="16">
        <f>AC34/$AC$8</f>
        <v>-1.2370841952111137E-2</v>
      </c>
      <c r="AE34" s="16"/>
      <c r="AF34" s="16"/>
      <c r="AG34" s="17"/>
    </row>
    <row r="35" spans="2:33" x14ac:dyDescent="0.3">
      <c r="X35" s="15">
        <v>58</v>
      </c>
      <c r="Y35" s="16"/>
      <c r="Z35" s="16">
        <v>1.7610684960199E-3</v>
      </c>
      <c r="AA35" s="16">
        <f t="shared" si="10"/>
        <v>-1.7610684960199E-3</v>
      </c>
      <c r="AB35" s="16">
        <f>AB36+(1*(AB32-AB36)/4)</f>
        <v>0.74696400475337155</v>
      </c>
      <c r="AC35" s="16">
        <f t="shared" si="11"/>
        <v>-2.3576350196437643E-3</v>
      </c>
      <c r="AD35" s="16">
        <f>AC35/$AC$8</f>
        <v>-1.1433867295049489E-2</v>
      </c>
      <c r="AE35" s="16"/>
      <c r="AF35" s="16"/>
      <c r="AG35" s="17"/>
    </row>
    <row r="36" spans="2:33" x14ac:dyDescent="0.3">
      <c r="X36" s="21">
        <v>59</v>
      </c>
      <c r="Y36" s="22">
        <v>0.138299034940678</v>
      </c>
      <c r="Z36" s="22">
        <v>1.6687113736318399E-3</v>
      </c>
      <c r="AA36" s="22">
        <f t="shared" si="10"/>
        <v>0.13663032356704616</v>
      </c>
      <c r="AB36" s="22">
        <f>AA36/AA32</f>
        <v>0.6626186730044954</v>
      </c>
      <c r="AC36" s="22">
        <f t="shared" si="11"/>
        <v>0.20619751469955816</v>
      </c>
      <c r="AD36" s="22">
        <f>AC36/AC32</f>
        <v>1</v>
      </c>
      <c r="AE36" s="22"/>
      <c r="AF36" s="22"/>
      <c r="AG36" s="23"/>
    </row>
    <row r="37" spans="2:33" x14ac:dyDescent="0.3">
      <c r="X37" s="15">
        <v>60</v>
      </c>
      <c r="Y37" s="16"/>
      <c r="Z37" s="16">
        <v>1.77874782139303E-3</v>
      </c>
      <c r="AA37" s="16">
        <f t="shared" si="10"/>
        <v>-1.77874782139303E-3</v>
      </c>
      <c r="AB37" s="16">
        <f>AB40+(3*(AB36-AB40)/4)</f>
        <v>0.62877158535467759</v>
      </c>
      <c r="AC37" s="16">
        <f t="shared" si="11"/>
        <v>-2.8289252612928965E-3</v>
      </c>
      <c r="AD37" s="16">
        <f>AC37/$AC$8</f>
        <v>-1.3719492523538929E-2</v>
      </c>
      <c r="AE37" s="16"/>
      <c r="AF37" s="16"/>
      <c r="AG37" s="17"/>
    </row>
    <row r="38" spans="2:33" x14ac:dyDescent="0.3">
      <c r="X38" s="15">
        <v>61</v>
      </c>
      <c r="Y38" s="16"/>
      <c r="Z38" s="16">
        <v>1.64866488905472E-3</v>
      </c>
      <c r="AA38" s="16">
        <f t="shared" si="10"/>
        <v>-1.64866488905472E-3</v>
      </c>
      <c r="AB38" s="16">
        <f>AB40+(2*(AB36-AB40)/4)</f>
        <v>0.59492449770485978</v>
      </c>
      <c r="AC38" s="16">
        <f t="shared" si="11"/>
        <v>-2.7712170122680302E-3</v>
      </c>
      <c r="AD38" s="16">
        <f>AC38/$AC$8</f>
        <v>-1.3439623733127218E-2</v>
      </c>
      <c r="AE38" s="16"/>
      <c r="AF38" s="16"/>
      <c r="AG38" s="17"/>
    </row>
    <row r="39" spans="2:33" x14ac:dyDescent="0.3">
      <c r="X39" s="15">
        <v>62</v>
      </c>
      <c r="Y39" s="16"/>
      <c r="Z39" s="16">
        <v>1.6412474661691499E-3</v>
      </c>
      <c r="AA39" s="16">
        <f t="shared" si="10"/>
        <v>-1.6412474661691499E-3</v>
      </c>
      <c r="AB39" s="16">
        <f>AB40+(1*(AB36-AB40)/4)</f>
        <v>0.56107741005504197</v>
      </c>
      <c r="AC39" s="16">
        <f t="shared" si="11"/>
        <v>-2.9251711738102998E-3</v>
      </c>
      <c r="AD39" s="16">
        <f>AC39/$AC$8</f>
        <v>-1.4186258151910536E-2</v>
      </c>
      <c r="AE39" s="16"/>
      <c r="AF39" s="16"/>
      <c r="AG39" s="17"/>
    </row>
    <row r="40" spans="2:33" ht="15" thickBot="1" x14ac:dyDescent="0.35">
      <c r="X40" s="24">
        <v>63</v>
      </c>
      <c r="Y40" s="25">
        <v>0.110361770695</v>
      </c>
      <c r="Z40" s="25">
        <v>1.64818854079602E-3</v>
      </c>
      <c r="AA40" s="25">
        <f t="shared" si="10"/>
        <v>0.10871358215420399</v>
      </c>
      <c r="AB40" s="25">
        <f>AA40/AA32</f>
        <v>0.52723032240522416</v>
      </c>
      <c r="AC40" s="25">
        <f t="shared" si="11"/>
        <v>0.20619751469955813</v>
      </c>
      <c r="AD40" s="25">
        <f>AC40/AC32</f>
        <v>0.99999999999999989</v>
      </c>
      <c r="AE40" s="25"/>
      <c r="AF40" s="25"/>
      <c r="AG40" s="26"/>
    </row>
    <row r="42" spans="2:33" x14ac:dyDescent="0.3">
      <c r="X42"/>
      <c r="Y42"/>
      <c r="Z42"/>
      <c r="AA42"/>
      <c r="AB42"/>
      <c r="AC42"/>
      <c r="AD42"/>
      <c r="AE42"/>
      <c r="AF42"/>
      <c r="AG42"/>
    </row>
    <row r="43" spans="2:33" x14ac:dyDescent="0.3">
      <c r="X43"/>
      <c r="Y43"/>
      <c r="Z43"/>
      <c r="AA43"/>
      <c r="AB43"/>
      <c r="AC43"/>
      <c r="AD43"/>
      <c r="AE43"/>
      <c r="AF43"/>
      <c r="AG43"/>
    </row>
    <row r="44" spans="2:33" x14ac:dyDescent="0.3">
      <c r="X44"/>
      <c r="Y44"/>
      <c r="Z44"/>
      <c r="AA44"/>
      <c r="AB44"/>
      <c r="AC44"/>
      <c r="AD44"/>
      <c r="AE44"/>
      <c r="AF44"/>
      <c r="AG44"/>
    </row>
    <row r="45" spans="2:33" x14ac:dyDescent="0.3">
      <c r="X45"/>
      <c r="Y45"/>
      <c r="Z45"/>
      <c r="AA45"/>
      <c r="AB45"/>
      <c r="AC45"/>
      <c r="AD45"/>
      <c r="AE45"/>
      <c r="AF45"/>
      <c r="AG45"/>
    </row>
    <row r="46" spans="2:33" x14ac:dyDescent="0.3">
      <c r="X46"/>
      <c r="Y46"/>
      <c r="Z46"/>
      <c r="AA46"/>
      <c r="AB46"/>
      <c r="AC46"/>
      <c r="AD46"/>
      <c r="AE46"/>
      <c r="AF46"/>
      <c r="AG46"/>
    </row>
    <row r="47" spans="2:33" x14ac:dyDescent="0.3">
      <c r="X47"/>
      <c r="Y47"/>
      <c r="Z47"/>
      <c r="AA47"/>
      <c r="AB47"/>
      <c r="AC47"/>
      <c r="AD47"/>
      <c r="AE47"/>
      <c r="AF47"/>
      <c r="AG47"/>
    </row>
    <row r="48" spans="2:33" x14ac:dyDescent="0.3">
      <c r="X48"/>
      <c r="Y48"/>
      <c r="Z48"/>
      <c r="AA48"/>
      <c r="AB48"/>
      <c r="AC48"/>
      <c r="AD48"/>
      <c r="AE48"/>
      <c r="AF48"/>
      <c r="AG48"/>
    </row>
    <row r="49" spans="2:33" x14ac:dyDescent="0.3">
      <c r="X49"/>
      <c r="Y49"/>
      <c r="Z49"/>
      <c r="AA49"/>
      <c r="AB49"/>
      <c r="AC49"/>
      <c r="AD49"/>
      <c r="AE49"/>
      <c r="AF49"/>
      <c r="AG49"/>
    </row>
    <row r="50" spans="2:33" x14ac:dyDescent="0.3">
      <c r="X50"/>
      <c r="Y50"/>
      <c r="Z50"/>
      <c r="AA50"/>
      <c r="AB50"/>
      <c r="AC50"/>
      <c r="AD50"/>
      <c r="AE50"/>
      <c r="AF50"/>
      <c r="AG50"/>
    </row>
    <row r="51" spans="2:33" x14ac:dyDescent="0.3">
      <c r="X51"/>
      <c r="Y51"/>
      <c r="Z51"/>
      <c r="AA51"/>
      <c r="AB51"/>
      <c r="AC51"/>
      <c r="AD51"/>
      <c r="AE51"/>
      <c r="AF51"/>
      <c r="AG51"/>
    </row>
    <row r="52" spans="2:33" x14ac:dyDescent="0.3">
      <c r="X52"/>
      <c r="Y52"/>
      <c r="Z52"/>
      <c r="AA52"/>
      <c r="AB52"/>
      <c r="AC52"/>
      <c r="AD52"/>
      <c r="AE52"/>
      <c r="AF52"/>
      <c r="AG52"/>
    </row>
    <row r="54" spans="2:33" ht="15" thickBot="1" x14ac:dyDescent="0.35"/>
    <row r="55" spans="2:33" ht="15" thickBot="1" x14ac:dyDescent="0.35">
      <c r="B55" s="55" t="s">
        <v>8</v>
      </c>
      <c r="C55" s="56"/>
      <c r="D55" s="56"/>
      <c r="E55" s="56"/>
      <c r="F55" s="56"/>
      <c r="G55" s="56"/>
      <c r="H55" s="56"/>
      <c r="I55" s="56"/>
      <c r="J55" s="56"/>
      <c r="K55" s="57"/>
    </row>
    <row r="56" spans="2:33" ht="29.4" thickBot="1" x14ac:dyDescent="0.35">
      <c r="B56" s="11" t="s">
        <v>4</v>
      </c>
      <c r="C56" s="12" t="s">
        <v>5</v>
      </c>
      <c r="D56" s="12" t="s">
        <v>17</v>
      </c>
      <c r="E56" s="12" t="s">
        <v>6</v>
      </c>
      <c r="F56" s="12" t="s">
        <v>7</v>
      </c>
      <c r="G56" s="12" t="s">
        <v>10</v>
      </c>
      <c r="H56" s="12" t="s">
        <v>21</v>
      </c>
      <c r="I56" s="12" t="s">
        <v>22</v>
      </c>
      <c r="J56" s="12" t="s">
        <v>24</v>
      </c>
      <c r="K56" s="13" t="s">
        <v>25</v>
      </c>
    </row>
    <row r="57" spans="2:33" x14ac:dyDescent="0.3">
      <c r="B57" s="30"/>
      <c r="C57" s="30"/>
      <c r="D57" s="30">
        <f t="shared" ref="D57:D68" si="12">C57/$O$4</f>
        <v>0</v>
      </c>
      <c r="E57" s="30"/>
      <c r="F57" s="30"/>
      <c r="G57" s="30">
        <f>E57-F57</f>
        <v>0</v>
      </c>
      <c r="H57" s="31">
        <f>F57/$C$4</f>
        <v>0</v>
      </c>
      <c r="I57" s="31">
        <f>G57/$C$4</f>
        <v>0</v>
      </c>
      <c r="J57" s="30"/>
      <c r="K57" s="30"/>
    </row>
    <row r="58" spans="2:33" x14ac:dyDescent="0.3">
      <c r="B58" s="30"/>
      <c r="C58" s="30"/>
      <c r="D58" s="30">
        <f t="shared" si="12"/>
        <v>0</v>
      </c>
      <c r="E58" s="30"/>
      <c r="F58" s="30"/>
      <c r="G58" s="30">
        <f t="shared" ref="G58:G68" si="13">E58-F58</f>
        <v>0</v>
      </c>
      <c r="H58" s="31">
        <f t="shared" ref="H58:I68" si="14">F58/$C$4</f>
        <v>0</v>
      </c>
      <c r="I58" s="31">
        <f t="shared" si="14"/>
        <v>0</v>
      </c>
      <c r="J58" s="30"/>
      <c r="K58" s="30"/>
    </row>
    <row r="59" spans="2:33" x14ac:dyDescent="0.3">
      <c r="B59" s="30"/>
      <c r="C59" s="30"/>
      <c r="D59" s="30">
        <f t="shared" si="12"/>
        <v>0</v>
      </c>
      <c r="E59" s="30"/>
      <c r="F59" s="30"/>
      <c r="G59" s="30">
        <f t="shared" si="13"/>
        <v>0</v>
      </c>
      <c r="H59" s="31">
        <f t="shared" si="14"/>
        <v>0</v>
      </c>
      <c r="I59" s="31">
        <f>G59/$C$4</f>
        <v>0</v>
      </c>
      <c r="J59" s="30"/>
      <c r="K59" s="30"/>
    </row>
    <row r="60" spans="2:33" x14ac:dyDescent="0.3">
      <c r="B60" s="30"/>
      <c r="C60" s="30"/>
      <c r="D60" s="30">
        <f t="shared" si="12"/>
        <v>0</v>
      </c>
      <c r="E60" s="30"/>
      <c r="F60" s="30"/>
      <c r="G60" s="30">
        <f t="shared" si="13"/>
        <v>0</v>
      </c>
      <c r="H60" s="31">
        <f t="shared" si="14"/>
        <v>0</v>
      </c>
      <c r="I60" s="31">
        <f t="shared" si="14"/>
        <v>0</v>
      </c>
      <c r="J60" s="30"/>
      <c r="K60" s="30"/>
    </row>
    <row r="61" spans="2:33" x14ac:dyDescent="0.3">
      <c r="B61" s="30"/>
      <c r="C61" s="30"/>
      <c r="D61" s="30">
        <f t="shared" si="12"/>
        <v>0</v>
      </c>
      <c r="E61" s="30"/>
      <c r="F61" s="30"/>
      <c r="G61" s="30">
        <f t="shared" si="13"/>
        <v>0</v>
      </c>
      <c r="H61" s="31">
        <f t="shared" si="14"/>
        <v>0</v>
      </c>
      <c r="I61" s="31">
        <f>G61/$C$4</f>
        <v>0</v>
      </c>
      <c r="J61" s="30"/>
      <c r="K61" s="30"/>
    </row>
    <row r="62" spans="2:33" x14ac:dyDescent="0.3">
      <c r="B62" s="30"/>
      <c r="C62" s="30"/>
      <c r="D62" s="30">
        <f t="shared" si="12"/>
        <v>0</v>
      </c>
      <c r="E62" s="30"/>
      <c r="F62" s="30"/>
      <c r="G62" s="30">
        <f t="shared" si="13"/>
        <v>0</v>
      </c>
      <c r="H62" s="31">
        <f t="shared" si="14"/>
        <v>0</v>
      </c>
      <c r="I62" s="31">
        <f t="shared" si="14"/>
        <v>0</v>
      </c>
      <c r="J62" s="30"/>
      <c r="K62" s="30"/>
    </row>
    <row r="63" spans="2:33" x14ac:dyDescent="0.3">
      <c r="B63" s="30"/>
      <c r="C63" s="30"/>
      <c r="D63" s="30">
        <f t="shared" si="12"/>
        <v>0</v>
      </c>
      <c r="E63" s="30"/>
      <c r="F63" s="30"/>
      <c r="G63" s="30">
        <f t="shared" si="13"/>
        <v>0</v>
      </c>
      <c r="H63" s="31">
        <f t="shared" si="14"/>
        <v>0</v>
      </c>
      <c r="I63" s="31">
        <f t="shared" si="14"/>
        <v>0</v>
      </c>
      <c r="J63" s="30"/>
      <c r="K63" s="30"/>
    </row>
    <row r="64" spans="2:33" x14ac:dyDescent="0.3">
      <c r="B64" s="30"/>
      <c r="C64" s="30"/>
      <c r="D64" s="30">
        <f t="shared" si="12"/>
        <v>0</v>
      </c>
      <c r="E64" s="30"/>
      <c r="F64" s="30"/>
      <c r="G64" s="30">
        <f t="shared" si="13"/>
        <v>0</v>
      </c>
      <c r="H64" s="31">
        <f t="shared" si="14"/>
        <v>0</v>
      </c>
      <c r="I64" s="31">
        <f t="shared" si="14"/>
        <v>0</v>
      </c>
      <c r="J64" s="30"/>
      <c r="K64" s="30"/>
    </row>
    <row r="65" spans="2:11" x14ac:dyDescent="0.3">
      <c r="B65" s="30"/>
      <c r="C65" s="30"/>
      <c r="D65" s="30">
        <f t="shared" si="12"/>
        <v>0</v>
      </c>
      <c r="E65" s="30"/>
      <c r="F65" s="30"/>
      <c r="G65" s="30">
        <f t="shared" si="13"/>
        <v>0</v>
      </c>
      <c r="H65" s="31">
        <f t="shared" si="14"/>
        <v>0</v>
      </c>
      <c r="I65" s="31">
        <f t="shared" si="14"/>
        <v>0</v>
      </c>
      <c r="J65" s="30"/>
      <c r="K65" s="30"/>
    </row>
    <row r="66" spans="2:11" x14ac:dyDescent="0.3">
      <c r="B66" s="30"/>
      <c r="C66" s="30"/>
      <c r="D66" s="30">
        <f t="shared" si="12"/>
        <v>0</v>
      </c>
      <c r="E66" s="30"/>
      <c r="F66" s="30"/>
      <c r="G66" s="30">
        <f t="shared" si="13"/>
        <v>0</v>
      </c>
      <c r="H66" s="31">
        <f t="shared" si="14"/>
        <v>0</v>
      </c>
      <c r="I66" s="31">
        <f t="shared" si="14"/>
        <v>0</v>
      </c>
      <c r="J66" s="30"/>
      <c r="K66" s="30"/>
    </row>
    <row r="67" spans="2:11" x14ac:dyDescent="0.3">
      <c r="B67" s="30"/>
      <c r="C67" s="30"/>
      <c r="D67" s="30">
        <f t="shared" si="12"/>
        <v>0</v>
      </c>
      <c r="E67" s="30"/>
      <c r="F67" s="30"/>
      <c r="G67" s="30">
        <f t="shared" si="13"/>
        <v>0</v>
      </c>
      <c r="H67" s="31">
        <f t="shared" si="14"/>
        <v>0</v>
      </c>
      <c r="I67" s="31">
        <f t="shared" si="14"/>
        <v>0</v>
      </c>
      <c r="J67" s="30"/>
      <c r="K67" s="30"/>
    </row>
    <row r="68" spans="2:11" x14ac:dyDescent="0.3">
      <c r="B68" s="30"/>
      <c r="C68" s="30"/>
      <c r="D68" s="30">
        <f t="shared" si="12"/>
        <v>0</v>
      </c>
      <c r="E68" s="30"/>
      <c r="F68" s="30"/>
      <c r="G68" s="30">
        <f t="shared" si="13"/>
        <v>0</v>
      </c>
      <c r="H68" s="31">
        <f t="shared" si="14"/>
        <v>0</v>
      </c>
      <c r="I68" s="31">
        <f t="shared" si="14"/>
        <v>0</v>
      </c>
      <c r="J68" s="30"/>
      <c r="K68" s="30"/>
    </row>
  </sheetData>
  <mergeCells count="8">
    <mergeCell ref="B31:G31"/>
    <mergeCell ref="B55:K55"/>
    <mergeCell ref="B6:K6"/>
    <mergeCell ref="M6:V6"/>
    <mergeCell ref="X6:AG6"/>
    <mergeCell ref="X30:AG30"/>
    <mergeCell ref="B27:J27"/>
    <mergeCell ref="X18:AL1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8"/>
  <sheetViews>
    <sheetView topLeftCell="Q10" zoomScaleNormal="100" workbookViewId="0">
      <selection activeCell="AJ30" sqref="AJ30"/>
    </sheetView>
  </sheetViews>
  <sheetFormatPr defaultColWidth="8.6640625" defaultRowHeight="14.4" x14ac:dyDescent="0.3"/>
  <cols>
    <col min="1" max="1" width="8.664062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13.33203125" style="1" bestFit="1" customWidth="1"/>
    <col min="7" max="7" width="8.664062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12.109375" style="1" bestFit="1" customWidth="1"/>
    <col min="13" max="13" width="5.664062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6640625" style="1" customWidth="1"/>
    <col min="19" max="20" width="8.6640625" style="1"/>
    <col min="21" max="21" width="9.6640625" style="1" customWidth="1"/>
    <col min="22" max="28" width="8.6640625" style="1"/>
    <col min="29" max="29" width="11.6640625" style="1" customWidth="1"/>
    <col min="30" max="31" width="8.6640625" style="1"/>
    <col min="32" max="32" width="11" style="1" customWidth="1"/>
    <col min="33" max="16384" width="8.6640625" style="1"/>
  </cols>
  <sheetData>
    <row r="1" spans="1:33" ht="15" thickBot="1" x14ac:dyDescent="0.35"/>
    <row r="2" spans="1:33" ht="16.2" thickBot="1" x14ac:dyDescent="0.35">
      <c r="B2" s="8" t="s">
        <v>0</v>
      </c>
      <c r="C2" s="2">
        <v>44699</v>
      </c>
      <c r="E2" s="8" t="s">
        <v>28</v>
      </c>
      <c r="F2" s="3">
        <v>14</v>
      </c>
      <c r="H2" s="8" t="s">
        <v>1</v>
      </c>
      <c r="I2" s="4"/>
      <c r="K2" s="8" t="s">
        <v>2</v>
      </c>
      <c r="L2" s="2" t="s">
        <v>30</v>
      </c>
      <c r="N2" s="8" t="s">
        <v>3</v>
      </c>
      <c r="O2" s="3">
        <v>9.6600000000000002E-3</v>
      </c>
    </row>
    <row r="3" spans="1:33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33" ht="16.2" thickBot="1" x14ac:dyDescent="0.35">
      <c r="B4" s="8" t="s">
        <v>19</v>
      </c>
      <c r="C4" s="29">
        <f>G29</f>
        <v>7.1275161687562108E-2</v>
      </c>
      <c r="E4" s="8" t="s">
        <v>20</v>
      </c>
      <c r="F4" s="3">
        <f>G33</f>
        <v>0.23658969893194237</v>
      </c>
      <c r="H4" s="8"/>
      <c r="I4" s="4"/>
      <c r="K4" s="8" t="s">
        <v>41</v>
      </c>
      <c r="L4" s="44" t="e">
        <f>#REF!</f>
        <v>#REF!</v>
      </c>
      <c r="N4" s="8" t="s">
        <v>9</v>
      </c>
      <c r="O4" s="3">
        <v>11.5</v>
      </c>
    </row>
    <row r="5" spans="1:33" ht="15" thickBot="1" x14ac:dyDescent="0.35"/>
    <row r="6" spans="1:33" ht="15" thickBot="1" x14ac:dyDescent="0.35">
      <c r="B6" s="55" t="s">
        <v>8</v>
      </c>
      <c r="C6" s="56"/>
      <c r="D6" s="56"/>
      <c r="E6" s="56"/>
      <c r="F6" s="56"/>
      <c r="G6" s="56"/>
      <c r="H6" s="56"/>
      <c r="I6" s="56"/>
      <c r="J6" s="56"/>
      <c r="K6" s="57"/>
      <c r="M6" s="55" t="s">
        <v>16</v>
      </c>
      <c r="N6" s="56"/>
      <c r="O6" s="56"/>
      <c r="P6" s="56"/>
      <c r="Q6" s="56"/>
      <c r="R6" s="56"/>
      <c r="S6" s="56"/>
      <c r="T6" s="56"/>
      <c r="U6" s="56"/>
      <c r="V6" s="57"/>
      <c r="X6" s="55" t="s">
        <v>31</v>
      </c>
      <c r="Y6" s="56"/>
      <c r="Z6" s="56"/>
      <c r="AA6" s="56"/>
      <c r="AB6" s="56"/>
      <c r="AC6" s="56"/>
      <c r="AD6" s="56"/>
      <c r="AE6" s="56"/>
      <c r="AF6" s="56"/>
      <c r="AG6" s="57"/>
    </row>
    <row r="7" spans="1:33" s="14" customFormat="1" ht="29.4" thickBot="1" x14ac:dyDescent="0.35">
      <c r="B7" s="11" t="s">
        <v>4</v>
      </c>
      <c r="C7" s="12" t="s">
        <v>5</v>
      </c>
      <c r="D7" s="12" t="s">
        <v>17</v>
      </c>
      <c r="E7" s="12" t="s">
        <v>6</v>
      </c>
      <c r="F7" s="12" t="s">
        <v>7</v>
      </c>
      <c r="G7" s="12" t="s">
        <v>10</v>
      </c>
      <c r="H7" s="12" t="s">
        <v>21</v>
      </c>
      <c r="I7" s="12" t="s">
        <v>22</v>
      </c>
      <c r="J7" s="12" t="s">
        <v>33</v>
      </c>
      <c r="K7" s="13" t="s">
        <v>34</v>
      </c>
      <c r="M7" s="11" t="s">
        <v>4</v>
      </c>
      <c r="N7" s="12" t="s">
        <v>6</v>
      </c>
      <c r="O7" s="12" t="s">
        <v>7</v>
      </c>
      <c r="P7" s="12" t="s">
        <v>10</v>
      </c>
      <c r="Q7" s="12" t="s">
        <v>11</v>
      </c>
      <c r="R7" s="12" t="s">
        <v>12</v>
      </c>
      <c r="S7" s="12" t="s">
        <v>13</v>
      </c>
      <c r="T7" s="12" t="s">
        <v>14</v>
      </c>
      <c r="U7" s="12" t="s">
        <v>15</v>
      </c>
      <c r="V7" s="12" t="s">
        <v>18</v>
      </c>
      <c r="X7" s="11" t="s">
        <v>4</v>
      </c>
      <c r="Y7" s="12" t="s">
        <v>6</v>
      </c>
      <c r="Z7" s="12" t="s">
        <v>7</v>
      </c>
      <c r="AA7" s="12" t="s">
        <v>10</v>
      </c>
      <c r="AB7" s="12" t="s">
        <v>11</v>
      </c>
      <c r="AC7" s="12" t="s">
        <v>12</v>
      </c>
      <c r="AD7" s="12" t="s">
        <v>13</v>
      </c>
      <c r="AE7" s="12" t="s">
        <v>14</v>
      </c>
      <c r="AF7" s="12" t="s">
        <v>15</v>
      </c>
      <c r="AG7" s="12" t="s">
        <v>18</v>
      </c>
    </row>
    <row r="8" spans="1:33" x14ac:dyDescent="0.3">
      <c r="B8" s="32"/>
      <c r="C8" s="32"/>
      <c r="D8" s="35"/>
      <c r="E8" s="35"/>
      <c r="F8" s="35"/>
      <c r="G8" s="1">
        <f>E8-F8</f>
        <v>0</v>
      </c>
      <c r="H8" s="33" t="e">
        <f t="shared" ref="H8:I14" si="0">F8/$G$15</f>
        <v>#DIV/0!</v>
      </c>
      <c r="I8" s="33" t="e">
        <f t="shared" si="0"/>
        <v>#DIV/0!</v>
      </c>
      <c r="J8" s="32">
        <f t="shared" ref="J8:J13" si="1">$J$15+(C8-$C$15)</f>
        <v>0</v>
      </c>
      <c r="K8" s="32" t="e">
        <f t="shared" ref="K8:K20" si="2">J8/$J$15</f>
        <v>#DIV/0!</v>
      </c>
      <c r="M8" s="18">
        <v>18</v>
      </c>
      <c r="N8" s="19">
        <v>0.237238590778512</v>
      </c>
      <c r="O8" s="19">
        <v>8.9996308736318403E-3</v>
      </c>
      <c r="P8" s="19">
        <f t="shared" ref="P8:P16" si="3">N8-O8</f>
        <v>0.22823895990488016</v>
      </c>
      <c r="Q8" s="19">
        <f>P8/P8</f>
        <v>1</v>
      </c>
      <c r="R8" s="19">
        <f t="shared" ref="R8:R16" si="4">P8/Q8</f>
        <v>0.22823895990488016</v>
      </c>
      <c r="S8" s="19">
        <f>R8/R8</f>
        <v>1</v>
      </c>
      <c r="T8" s="19"/>
      <c r="U8" s="19"/>
      <c r="V8" s="20"/>
      <c r="X8" s="18">
        <v>32</v>
      </c>
      <c r="Y8" s="19">
        <v>0.19484535135096701</v>
      </c>
      <c r="Z8" s="19">
        <v>3.6433251014925299E-3</v>
      </c>
      <c r="AA8" s="19">
        <f t="shared" ref="AA8:AA16" si="5">Y8-Z8</f>
        <v>0.19120202624947447</v>
      </c>
      <c r="AB8" s="19">
        <f>AA8/AA8</f>
        <v>1</v>
      </c>
      <c r="AC8" s="19">
        <f t="shared" ref="AC8:AC16" si="6">AA8/AB8</f>
        <v>0.19120202624947447</v>
      </c>
      <c r="AD8" s="19">
        <f>AC8/AC8</f>
        <v>1</v>
      </c>
      <c r="AE8" s="19"/>
      <c r="AF8" s="19"/>
      <c r="AG8" s="20"/>
    </row>
    <row r="9" spans="1:33" x14ac:dyDescent="0.3">
      <c r="B9" s="32"/>
      <c r="C9" s="32"/>
      <c r="D9" s="35"/>
      <c r="E9" s="35"/>
      <c r="F9" s="35"/>
      <c r="G9" s="1">
        <f t="shared" ref="G9:G20" si="7">E9-F9</f>
        <v>0</v>
      </c>
      <c r="H9" s="33" t="e">
        <f t="shared" si="0"/>
        <v>#DIV/0!</v>
      </c>
      <c r="I9" s="33" t="e">
        <f t="shared" si="0"/>
        <v>#DIV/0!</v>
      </c>
      <c r="J9" s="32">
        <f t="shared" si="1"/>
        <v>0</v>
      </c>
      <c r="K9" s="32" t="e">
        <f t="shared" si="2"/>
        <v>#DIV/0!</v>
      </c>
      <c r="M9" s="15">
        <v>19</v>
      </c>
      <c r="N9" s="16">
        <v>0.19411050656756701</v>
      </c>
      <c r="O9" s="16">
        <v>8.8641807601989898E-3</v>
      </c>
      <c r="P9" s="16">
        <f t="shared" si="3"/>
        <v>0.18524632580736802</v>
      </c>
      <c r="Q9" s="16">
        <f>Q12+(3*(Q8-Q12)/4)</f>
        <v>0.98513934169536177</v>
      </c>
      <c r="R9" s="16">
        <f t="shared" si="4"/>
        <v>0.1880407349163124</v>
      </c>
      <c r="S9" s="16">
        <f>R9/$R$8</f>
        <v>0.82387658528885432</v>
      </c>
      <c r="T9" s="16">
        <v>2.4534324324324501</v>
      </c>
      <c r="U9" s="16">
        <f>T9/$O$4</f>
        <v>0.21334195064630002</v>
      </c>
      <c r="V9" s="17">
        <f>U9/0.85</f>
        <v>0.2509905301721177</v>
      </c>
      <c r="X9" s="15">
        <v>33</v>
      </c>
      <c r="Y9" s="16"/>
      <c r="Z9" s="16">
        <v>4.7812311686567096E-3</v>
      </c>
      <c r="AA9" s="16">
        <f t="shared" si="5"/>
        <v>-4.7812311686567096E-3</v>
      </c>
      <c r="AB9" s="16">
        <f>AB12+(3*(AB8-AB12)/4)</f>
        <v>0.93699220443455389</v>
      </c>
      <c r="AC9" s="16">
        <f t="shared" si="6"/>
        <v>-5.1027438072892362E-3</v>
      </c>
      <c r="AD9" s="16">
        <f>AC9/$AC$8</f>
        <v>-2.6687707799870983E-2</v>
      </c>
      <c r="AE9" s="16"/>
      <c r="AF9" s="16"/>
      <c r="AG9" s="17"/>
    </row>
    <row r="10" spans="1:33" x14ac:dyDescent="0.3">
      <c r="B10" s="32"/>
      <c r="C10" s="32"/>
      <c r="D10" s="35"/>
      <c r="E10" s="35"/>
      <c r="F10" s="35"/>
      <c r="G10" s="1">
        <f t="shared" si="7"/>
        <v>0</v>
      </c>
      <c r="H10" s="33" t="e">
        <f t="shared" si="0"/>
        <v>#DIV/0!</v>
      </c>
      <c r="I10" s="33" t="e">
        <f t="shared" si="0"/>
        <v>#DIV/0!</v>
      </c>
      <c r="J10" s="32">
        <f t="shared" si="1"/>
        <v>0</v>
      </c>
      <c r="K10" s="32" t="e">
        <f t="shared" si="2"/>
        <v>#DIV/0!</v>
      </c>
      <c r="M10" s="15">
        <v>20</v>
      </c>
      <c r="N10" s="16">
        <v>0.14554791863200001</v>
      </c>
      <c r="O10" s="16">
        <v>9.0719293597014902E-3</v>
      </c>
      <c r="P10" s="16">
        <f t="shared" si="3"/>
        <v>0.13647598927229851</v>
      </c>
      <c r="Q10" s="16">
        <f>Q12+(2*(Q8-Q12)/4)</f>
        <v>0.97027868339072354</v>
      </c>
      <c r="R10" s="16">
        <f t="shared" si="4"/>
        <v>0.1406564852021393</v>
      </c>
      <c r="S10" s="16">
        <f>R10/$R$8</f>
        <v>0.61626851638632885</v>
      </c>
      <c r="T10" s="16">
        <v>6.7295599999999904</v>
      </c>
      <c r="U10" s="16">
        <f>T10/$O$4</f>
        <v>0.58517913043478176</v>
      </c>
      <c r="V10" s="17">
        <f>U10/0.85</f>
        <v>0.68844603580562558</v>
      </c>
      <c r="X10" s="15">
        <v>34</v>
      </c>
      <c r="Y10" s="16"/>
      <c r="Z10" s="16">
        <v>4.00247759253731E-3</v>
      </c>
      <c r="AA10" s="16">
        <f t="shared" si="5"/>
        <v>-4.00247759253731E-3</v>
      </c>
      <c r="AB10" s="16">
        <f>AB12+(2*(AB8-AB12)/4)</f>
        <v>0.87398440886910778</v>
      </c>
      <c r="AC10" s="16">
        <f t="shared" si="6"/>
        <v>-4.5795755072064919E-3</v>
      </c>
      <c r="AD10" s="16">
        <f>AC10/$AC$8</f>
        <v>-2.395150091783653E-2</v>
      </c>
      <c r="AE10" s="16"/>
      <c r="AF10" s="16"/>
      <c r="AG10" s="17"/>
    </row>
    <row r="11" spans="1:33" x14ac:dyDescent="0.3">
      <c r="B11" s="32"/>
      <c r="C11" s="32"/>
      <c r="D11" s="35"/>
      <c r="E11" s="35"/>
      <c r="F11" s="35"/>
      <c r="G11" s="1">
        <f t="shared" si="7"/>
        <v>0</v>
      </c>
      <c r="H11" s="33" t="e">
        <f t="shared" si="0"/>
        <v>#DIV/0!</v>
      </c>
      <c r="I11" s="33" t="e">
        <f t="shared" si="0"/>
        <v>#DIV/0!</v>
      </c>
      <c r="J11" s="32">
        <f t="shared" si="1"/>
        <v>0</v>
      </c>
      <c r="K11" s="32" t="e">
        <f t="shared" si="2"/>
        <v>#DIV/0!</v>
      </c>
      <c r="M11" s="15">
        <v>21</v>
      </c>
      <c r="N11" s="16">
        <v>9.7680643615151497E-2</v>
      </c>
      <c r="O11" s="16">
        <v>9.1491283999999892E-3</v>
      </c>
      <c r="P11" s="16">
        <f t="shared" si="3"/>
        <v>8.8531515215151513E-2</v>
      </c>
      <c r="Q11" s="16">
        <f>Q12+(1*(Q8-Q12)/4)</f>
        <v>0.95541802508608531</v>
      </c>
      <c r="R11" s="16">
        <f t="shared" si="4"/>
        <v>9.26625967802676E-2</v>
      </c>
      <c r="S11" s="16">
        <f>R11/$R$8</f>
        <v>0.40598939295414438</v>
      </c>
      <c r="T11" s="16">
        <v>14.7924545454545</v>
      </c>
      <c r="U11" s="16">
        <f>T11/$O$4</f>
        <v>1.286300395256913</v>
      </c>
      <c r="V11" s="17">
        <f>U11/0.85</f>
        <v>1.5132945826551918</v>
      </c>
      <c r="X11" s="15">
        <v>35</v>
      </c>
      <c r="Y11" s="16"/>
      <c r="Z11" s="16">
        <v>4.0507841666666596E-3</v>
      </c>
      <c r="AA11" s="16">
        <f t="shared" si="5"/>
        <v>-4.0507841666666596E-3</v>
      </c>
      <c r="AB11" s="16">
        <f>AB12+(1*(AB8-AB12)/4)</f>
        <v>0.81097661330366155</v>
      </c>
      <c r="AC11" s="16">
        <f t="shared" si="6"/>
        <v>-4.9949457237306134E-3</v>
      </c>
      <c r="AD11" s="16">
        <f>AC11/$AC$8</f>
        <v>-2.6123916266522006E-2</v>
      </c>
      <c r="AE11" s="16"/>
      <c r="AF11" s="16"/>
      <c r="AG11" s="17"/>
    </row>
    <row r="12" spans="1:33" x14ac:dyDescent="0.3">
      <c r="B12" s="32"/>
      <c r="C12" s="32"/>
      <c r="D12" s="35"/>
      <c r="E12" s="35"/>
      <c r="F12" s="35"/>
      <c r="G12" s="1">
        <f t="shared" si="7"/>
        <v>0</v>
      </c>
      <c r="H12" s="33" t="e">
        <f t="shared" si="0"/>
        <v>#DIV/0!</v>
      </c>
      <c r="I12" s="33" t="e">
        <f t="shared" si="0"/>
        <v>#DIV/0!</v>
      </c>
      <c r="J12" s="32">
        <f t="shared" si="1"/>
        <v>0</v>
      </c>
      <c r="K12" s="32" t="e">
        <f t="shared" si="2"/>
        <v>#DIV/0!</v>
      </c>
      <c r="M12" s="21">
        <v>22</v>
      </c>
      <c r="N12" s="22">
        <v>0.22388126727034399</v>
      </c>
      <c r="O12" s="22">
        <v>9.20943214527363E-3</v>
      </c>
      <c r="P12" s="22">
        <f t="shared" si="3"/>
        <v>0.21467183512507038</v>
      </c>
      <c r="Q12" s="22">
        <f>P12/P8</f>
        <v>0.94055736678144708</v>
      </c>
      <c r="R12" s="22">
        <f t="shared" si="4"/>
        <v>0.22823895990488016</v>
      </c>
      <c r="S12" s="22">
        <f>R12/R8</f>
        <v>1</v>
      </c>
      <c r="T12" s="22"/>
      <c r="U12" s="22"/>
      <c r="V12" s="23"/>
      <c r="X12" s="21">
        <v>36</v>
      </c>
      <c r="Y12" s="22">
        <v>0.145245771798095</v>
      </c>
      <c r="Z12" s="22">
        <v>2.2326182751243699E-3</v>
      </c>
      <c r="AA12" s="22">
        <f t="shared" si="5"/>
        <v>0.14301315352297064</v>
      </c>
      <c r="AB12" s="22">
        <f>AA12/AA8</f>
        <v>0.74796881773821544</v>
      </c>
      <c r="AC12" s="22">
        <f t="shared" si="6"/>
        <v>0.19120202624947447</v>
      </c>
      <c r="AD12" s="22">
        <f>AC12/AC8</f>
        <v>1</v>
      </c>
      <c r="AE12" s="22"/>
      <c r="AF12" s="22"/>
      <c r="AG12" s="23"/>
    </row>
    <row r="13" spans="1:33" x14ac:dyDescent="0.3">
      <c r="B13" s="32"/>
      <c r="C13" s="32"/>
      <c r="D13" s="35"/>
      <c r="E13" s="35"/>
      <c r="F13" s="35"/>
      <c r="G13" s="1">
        <f t="shared" si="7"/>
        <v>0</v>
      </c>
      <c r="H13" s="33" t="e">
        <f t="shared" si="0"/>
        <v>#DIV/0!</v>
      </c>
      <c r="I13" s="33" t="e">
        <f t="shared" si="0"/>
        <v>#DIV/0!</v>
      </c>
      <c r="J13" s="32">
        <f t="shared" si="1"/>
        <v>0</v>
      </c>
      <c r="K13" s="32" t="e">
        <f t="shared" si="2"/>
        <v>#DIV/0!</v>
      </c>
      <c r="M13" s="15">
        <v>23</v>
      </c>
      <c r="N13" s="16">
        <v>4.9049036570000003E-2</v>
      </c>
      <c r="O13" s="16">
        <v>9.1483395089552201E-3</v>
      </c>
      <c r="P13" s="16">
        <f t="shared" si="3"/>
        <v>3.9900697061044779E-2</v>
      </c>
      <c r="Q13" s="16">
        <f>Q16+(3*(Q12-Q16)/4)</f>
        <v>0.91944774980094635</v>
      </c>
      <c r="R13" s="16">
        <f t="shared" si="4"/>
        <v>4.3396372517832564E-2</v>
      </c>
      <c r="S13" s="16">
        <f>R13/$R$8</f>
        <v>0.19013569171502639</v>
      </c>
      <c r="T13" s="16">
        <v>30.65155</v>
      </c>
      <c r="U13" s="16">
        <f>T13/$O$4</f>
        <v>2.6653521739130435</v>
      </c>
      <c r="V13" s="17">
        <f>U13/0.85</f>
        <v>3.1357084398976984</v>
      </c>
      <c r="X13" s="15">
        <v>37</v>
      </c>
      <c r="Y13" s="16"/>
      <c r="Z13" s="16">
        <v>1.85957731592039E-3</v>
      </c>
      <c r="AA13" s="16">
        <f t="shared" si="5"/>
        <v>-1.85957731592039E-3</v>
      </c>
      <c r="AB13" s="16">
        <f>AB16+(3*(AB12-AB16)/4)</f>
        <v>0.7532759736035346</v>
      </c>
      <c r="AC13" s="16">
        <f t="shared" si="6"/>
        <v>-2.4686534299302181E-3</v>
      </c>
      <c r="AD13" s="16">
        <f>AC13/$AC$8</f>
        <v>-1.2911230484080726E-2</v>
      </c>
      <c r="AE13" s="16"/>
      <c r="AF13" s="16"/>
      <c r="AG13" s="17"/>
    </row>
    <row r="14" spans="1:33" x14ac:dyDescent="0.3">
      <c r="B14" s="32"/>
      <c r="C14" s="32"/>
      <c r="D14" s="35"/>
      <c r="E14" s="35"/>
      <c r="F14" s="35"/>
      <c r="G14" s="1">
        <f t="shared" si="7"/>
        <v>0</v>
      </c>
      <c r="H14" s="33" t="e">
        <f t="shared" si="0"/>
        <v>#DIV/0!</v>
      </c>
      <c r="I14" s="33" t="e">
        <f t="shared" si="0"/>
        <v>#DIV/0!</v>
      </c>
      <c r="J14" s="32">
        <f>$J$15+(C14-$C$15)</f>
        <v>0</v>
      </c>
      <c r="K14" s="32" t="e">
        <f t="shared" si="2"/>
        <v>#DIV/0!</v>
      </c>
      <c r="M14" s="15">
        <v>24</v>
      </c>
      <c r="N14" s="16">
        <v>2.7602261493333301E-2</v>
      </c>
      <c r="O14" s="16">
        <v>9.4100831557213903E-3</v>
      </c>
      <c r="P14" s="16">
        <f t="shared" si="3"/>
        <v>1.819217833761191E-2</v>
      </c>
      <c r="Q14" s="16">
        <f>Q16+(2*(Q12-Q16)/4)</f>
        <v>0.8983381328204455</v>
      </c>
      <c r="R14" s="16">
        <f t="shared" si="4"/>
        <v>2.0250925206186318E-2</v>
      </c>
      <c r="S14" s="16">
        <f>R14/$R$8</f>
        <v>8.8726855461600432E-2</v>
      </c>
      <c r="T14" s="16">
        <v>45.486099999999901</v>
      </c>
      <c r="U14" s="16">
        <f>T14/$O$4</f>
        <v>3.9553130434782524</v>
      </c>
      <c r="V14" s="17">
        <f>U14/0.85</f>
        <v>4.6533094629155913</v>
      </c>
      <c r="X14" s="15">
        <v>38</v>
      </c>
      <c r="Y14" s="16"/>
      <c r="Z14" s="16">
        <v>1.34603111890547E-3</v>
      </c>
      <c r="AA14" s="16">
        <f t="shared" si="5"/>
        <v>-1.34603111890547E-3</v>
      </c>
      <c r="AB14" s="16">
        <f>AB16+(2*(AB12-AB16)/4)</f>
        <v>0.75858312946885376</v>
      </c>
      <c r="AC14" s="16">
        <f t="shared" si="6"/>
        <v>-1.7744016003202402E-3</v>
      </c>
      <c r="AD14" s="16">
        <f>AC14/$AC$8</f>
        <v>-9.2802447501526796E-3</v>
      </c>
      <c r="AE14" s="16"/>
      <c r="AF14" s="16"/>
      <c r="AG14" s="17"/>
    </row>
    <row r="15" spans="1:33" x14ac:dyDescent="0.3">
      <c r="B15" s="32"/>
      <c r="C15" s="32"/>
      <c r="D15" s="35"/>
      <c r="E15" s="35"/>
      <c r="F15" s="35"/>
      <c r="G15" s="1">
        <f t="shared" si="7"/>
        <v>0</v>
      </c>
      <c r="H15" s="33" t="e">
        <f>F15/$G$15</f>
        <v>#DIV/0!</v>
      </c>
      <c r="I15" s="33" t="e">
        <f>G15/$G$15</f>
        <v>#DIV/0!</v>
      </c>
      <c r="J15" s="32">
        <f>C15*0.85</f>
        <v>0</v>
      </c>
      <c r="K15" s="32" t="e">
        <f>J15/$J$15</f>
        <v>#DIV/0!</v>
      </c>
      <c r="M15" s="15">
        <v>25</v>
      </c>
      <c r="N15" s="16">
        <v>1.7288004695454499E-2</v>
      </c>
      <c r="O15" s="16">
        <v>9.2638967358208892E-3</v>
      </c>
      <c r="P15" s="16">
        <f t="shared" si="3"/>
        <v>8.0241079596336095E-3</v>
      </c>
      <c r="Q15" s="16">
        <f>Q16+(1*(Q12-Q16)/4)</f>
        <v>0.87722851583994466</v>
      </c>
      <c r="R15" s="16">
        <f t="shared" si="4"/>
        <v>9.1471125422211575E-3</v>
      </c>
      <c r="S15" s="16">
        <f>R15/$R$8</f>
        <v>4.0076911260169018E-2</v>
      </c>
      <c r="T15" s="16">
        <v>54.962454545454499</v>
      </c>
      <c r="U15" s="16">
        <f>T15/$O$4</f>
        <v>4.7793438735177824</v>
      </c>
      <c r="V15" s="17">
        <f>U15/0.85</f>
        <v>5.622757498256215</v>
      </c>
      <c r="X15" s="15">
        <v>39</v>
      </c>
      <c r="Y15" s="16"/>
      <c r="Z15" s="16">
        <v>1.3659254636815899E-3</v>
      </c>
      <c r="AA15" s="16">
        <f t="shared" si="5"/>
        <v>-1.3659254636815899E-3</v>
      </c>
      <c r="AB15" s="16">
        <f>AB16+(1*(AB12-AB16)/4)</f>
        <v>0.76389028533417291</v>
      </c>
      <c r="AC15" s="16">
        <f t="shared" si="6"/>
        <v>-1.7881173381908495E-3</v>
      </c>
      <c r="AD15" s="16">
        <f>AC15/$AC$8</f>
        <v>-9.3519790206499677E-3</v>
      </c>
      <c r="AE15" s="16"/>
      <c r="AF15" s="16"/>
      <c r="AG15" s="17"/>
    </row>
    <row r="16" spans="1:33" ht="15" thickBot="1" x14ac:dyDescent="0.35">
      <c r="A16" s="28"/>
      <c r="B16" s="32"/>
      <c r="C16" s="32"/>
      <c r="D16" s="35"/>
      <c r="E16" s="35"/>
      <c r="F16" s="35"/>
      <c r="G16" s="1">
        <f t="shared" si="7"/>
        <v>0</v>
      </c>
      <c r="H16" s="33" t="e">
        <f t="shared" ref="H16:I20" si="8">F16/$G$15</f>
        <v>#DIV/0!</v>
      </c>
      <c r="I16" s="33" t="e">
        <f t="shared" si="8"/>
        <v>#DIV/0!</v>
      </c>
      <c r="J16" s="32">
        <f>$J$15+(C16-$C$15)</f>
        <v>0</v>
      </c>
      <c r="K16" s="32" t="e">
        <f t="shared" si="2"/>
        <v>#DIV/0!</v>
      </c>
      <c r="L16" s="28"/>
      <c r="M16" s="24">
        <v>26</v>
      </c>
      <c r="N16" s="25">
        <v>0.204975691520143</v>
      </c>
      <c r="O16" s="25">
        <v>9.5760044895522398E-3</v>
      </c>
      <c r="P16" s="25">
        <f t="shared" si="3"/>
        <v>0.19539968703059077</v>
      </c>
      <c r="Q16" s="25">
        <f>P16/P8</f>
        <v>0.85611889885944392</v>
      </c>
      <c r="R16" s="25">
        <f t="shared" si="4"/>
        <v>0.22823895990488016</v>
      </c>
      <c r="S16" s="25">
        <f>R16/R8</f>
        <v>1</v>
      </c>
      <c r="T16" s="25"/>
      <c r="U16" s="25"/>
      <c r="V16" s="26"/>
      <c r="X16" s="24">
        <v>40</v>
      </c>
      <c r="Y16" s="25">
        <v>0.14834505016862701</v>
      </c>
      <c r="Z16" s="25">
        <v>1.2729408253731301E-3</v>
      </c>
      <c r="AA16" s="25">
        <f t="shared" si="5"/>
        <v>0.14707210934325388</v>
      </c>
      <c r="AB16" s="25">
        <f>AA16/AA8</f>
        <v>0.76919744119949207</v>
      </c>
      <c r="AC16" s="25">
        <f t="shared" si="6"/>
        <v>0.19120202624947447</v>
      </c>
      <c r="AD16" s="25">
        <f>AC16/AC8</f>
        <v>1</v>
      </c>
      <c r="AE16" s="25"/>
      <c r="AF16" s="25"/>
      <c r="AG16" s="26"/>
    </row>
    <row r="17" spans="2:38" ht="15" thickBot="1" x14ac:dyDescent="0.35">
      <c r="B17" s="32"/>
      <c r="C17" s="32"/>
      <c r="D17" s="35"/>
      <c r="E17" s="35"/>
      <c r="F17" s="35"/>
      <c r="G17" s="1">
        <f t="shared" si="7"/>
        <v>0</v>
      </c>
      <c r="H17" s="33" t="e">
        <f t="shared" si="8"/>
        <v>#DIV/0!</v>
      </c>
      <c r="I17" s="33" t="e">
        <f t="shared" si="8"/>
        <v>#DIV/0!</v>
      </c>
      <c r="J17" s="32">
        <f>$J$15+(C17-$C$15)</f>
        <v>0</v>
      </c>
      <c r="K17" s="32" t="e">
        <f t="shared" si="2"/>
        <v>#DIV/0!</v>
      </c>
    </row>
    <row r="18" spans="2:38" ht="15" thickBot="1" x14ac:dyDescent="0.35">
      <c r="B18" s="32"/>
      <c r="C18" s="32"/>
      <c r="D18" s="35"/>
      <c r="E18" s="35"/>
      <c r="F18" s="35"/>
      <c r="G18" s="1">
        <f t="shared" si="7"/>
        <v>0</v>
      </c>
      <c r="H18" s="33" t="e">
        <f t="shared" si="8"/>
        <v>#DIV/0!</v>
      </c>
      <c r="I18" s="33" t="e">
        <f t="shared" si="8"/>
        <v>#DIV/0!</v>
      </c>
      <c r="J18" s="32">
        <f>$J$15+(C18-$C$15)</f>
        <v>0</v>
      </c>
      <c r="K18" s="32" t="e">
        <f t="shared" si="2"/>
        <v>#DIV/0!</v>
      </c>
      <c r="X18" s="55" t="s">
        <v>27</v>
      </c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7"/>
    </row>
    <row r="19" spans="2:38" ht="58.2" thickBot="1" x14ac:dyDescent="0.35">
      <c r="B19" s="32"/>
      <c r="C19" s="32"/>
      <c r="D19" s="35"/>
      <c r="E19" s="35"/>
      <c r="F19" s="35"/>
      <c r="G19" s="1">
        <f t="shared" si="7"/>
        <v>0</v>
      </c>
      <c r="H19" s="33" t="e">
        <f t="shared" si="8"/>
        <v>#DIV/0!</v>
      </c>
      <c r="I19" s="33" t="e">
        <f t="shared" si="8"/>
        <v>#DIV/0!</v>
      </c>
      <c r="J19" s="32">
        <f>$J$15+(C19-$C$15)</f>
        <v>0</v>
      </c>
      <c r="K19" s="32" t="e">
        <f t="shared" si="2"/>
        <v>#DIV/0!</v>
      </c>
      <c r="X19" s="11" t="s">
        <v>4</v>
      </c>
      <c r="Y19" s="12" t="s">
        <v>6</v>
      </c>
      <c r="Z19" s="12" t="s">
        <v>7</v>
      </c>
      <c r="AA19" s="12" t="s">
        <v>10</v>
      </c>
      <c r="AB19" s="12" t="s">
        <v>11</v>
      </c>
      <c r="AC19" s="12" t="s">
        <v>12</v>
      </c>
      <c r="AD19" s="12" t="s">
        <v>13</v>
      </c>
      <c r="AE19" s="12" t="s">
        <v>14</v>
      </c>
      <c r="AF19" s="12" t="s">
        <v>15</v>
      </c>
      <c r="AG19" s="12" t="s">
        <v>18</v>
      </c>
      <c r="AH19" s="13" t="s">
        <v>35</v>
      </c>
      <c r="AI19" s="13" t="s">
        <v>37</v>
      </c>
      <c r="AJ19" s="13" t="s">
        <v>38</v>
      </c>
      <c r="AK19" s="43" t="s">
        <v>39</v>
      </c>
      <c r="AL19" s="43" t="s">
        <v>40</v>
      </c>
    </row>
    <row r="20" spans="2:38" x14ac:dyDescent="0.3">
      <c r="B20" s="32"/>
      <c r="C20" s="32"/>
      <c r="D20" s="35"/>
      <c r="E20" s="35"/>
      <c r="F20" s="35"/>
      <c r="G20" s="1">
        <f t="shared" si="7"/>
        <v>0</v>
      </c>
      <c r="H20" s="33" t="e">
        <f t="shared" si="8"/>
        <v>#DIV/0!</v>
      </c>
      <c r="I20" s="33" t="e">
        <f t="shared" si="8"/>
        <v>#DIV/0!</v>
      </c>
      <c r="J20" s="32">
        <f>$J$15+(C20-$C$15)</f>
        <v>0</v>
      </c>
      <c r="K20" s="32" t="e">
        <f t="shared" si="2"/>
        <v>#DIV/0!</v>
      </c>
      <c r="X20" s="18">
        <v>32</v>
      </c>
      <c r="Y20" s="19">
        <v>0.19484535135096701</v>
      </c>
      <c r="Z20" s="19">
        <v>3.6433251014925299E-3</v>
      </c>
      <c r="AA20" s="19">
        <f t="shared" ref="AA20:AA28" si="9">Y20-Z20</f>
        <v>0.19120202624947447</v>
      </c>
      <c r="AB20" s="19">
        <f>AA20/AA20</f>
        <v>1</v>
      </c>
      <c r="AC20" s="19">
        <f t="shared" ref="AC20:AC28" si="10">AA20/AB20</f>
        <v>0.19120202624947447</v>
      </c>
      <c r="AD20" s="46">
        <f>AC20/AC20</f>
        <v>1</v>
      </c>
      <c r="AE20" s="19"/>
      <c r="AF20" s="19"/>
      <c r="AG20" s="49"/>
      <c r="AH20" s="20"/>
      <c r="AI20" s="20"/>
      <c r="AJ20" s="20"/>
      <c r="AK20" s="20"/>
      <c r="AL20" s="20"/>
    </row>
    <row r="21" spans="2:38" x14ac:dyDescent="0.3">
      <c r="B21" s="32"/>
      <c r="C21" s="32"/>
      <c r="D21" s="35"/>
      <c r="E21" s="35"/>
      <c r="F21" s="35"/>
      <c r="G21" s="36"/>
      <c r="H21" s="33"/>
      <c r="I21" s="33"/>
      <c r="J21" s="32"/>
      <c r="K21" s="32"/>
      <c r="X21" s="15">
        <v>33</v>
      </c>
      <c r="Y21" s="16">
        <v>0.19853000000000001</v>
      </c>
      <c r="Z21" s="16">
        <v>4.7812311686567096E-3</v>
      </c>
      <c r="AA21" s="16">
        <f t="shared" si="9"/>
        <v>0.19374876883134332</v>
      </c>
      <c r="AB21" s="16">
        <f>AB24+(3*(AB20-AB24)/4)</f>
        <v>0.93699220443455389</v>
      </c>
      <c r="AC21" s="16">
        <f t="shared" si="10"/>
        <v>0.20677735408510123</v>
      </c>
      <c r="AD21" s="47">
        <f>AC21/$AC$8</f>
        <v>1.0814600563662675</v>
      </c>
      <c r="AE21" s="16">
        <v>-4.1299318181817899</v>
      </c>
      <c r="AF21" s="16">
        <f>AE21/$O$4</f>
        <v>-0.35912450592885131</v>
      </c>
      <c r="AG21" s="50">
        <f>AF21/0.85</f>
        <v>-0.42249941873982511</v>
      </c>
      <c r="AH21" s="17">
        <v>0.187822862132352</v>
      </c>
      <c r="AI21" s="17">
        <f>AH21/AB21</f>
        <v>0.20045296134101495</v>
      </c>
      <c r="AJ21" s="17">
        <f>AI21/$O$2</f>
        <v>20.750824155384571</v>
      </c>
      <c r="AK21" s="17">
        <f>AI21/$F$4</f>
        <v>0.84725988597955593</v>
      </c>
      <c r="AL21" s="17" t="e">
        <f>AI21/$L$4</f>
        <v>#REF!</v>
      </c>
    </row>
    <row r="22" spans="2:38" x14ac:dyDescent="0.3">
      <c r="B22" s="32"/>
      <c r="C22" s="32"/>
      <c r="D22" s="35"/>
      <c r="E22" s="35"/>
      <c r="F22" s="35"/>
      <c r="G22" s="36"/>
      <c r="H22" s="33"/>
      <c r="I22" s="33"/>
      <c r="J22" s="32"/>
      <c r="K22" s="32"/>
      <c r="X22" s="15">
        <v>34</v>
      </c>
      <c r="Y22" s="16">
        <v>0.18754999999999999</v>
      </c>
      <c r="Z22" s="16">
        <v>4.00247759253731E-3</v>
      </c>
      <c r="AA22" s="16">
        <f t="shared" si="9"/>
        <v>0.18354752240746269</v>
      </c>
      <c r="AB22" s="16">
        <f>AB24+(2*(AB20-AB24)/4)</f>
        <v>0.87398440886910778</v>
      </c>
      <c r="AC22" s="16">
        <f t="shared" si="10"/>
        <v>0.21001235324662604</v>
      </c>
      <c r="AD22" s="47">
        <f>AC22/$AC$8</f>
        <v>1.0983793287452321</v>
      </c>
      <c r="AE22" s="16">
        <v>-8.2910555555554399</v>
      </c>
      <c r="AF22" s="16">
        <f>AE22/$O$4</f>
        <v>-0.72096135265699479</v>
      </c>
      <c r="AG22" s="50">
        <f>AF22/0.85</f>
        <v>-0.84818982665528797</v>
      </c>
      <c r="AH22" s="17">
        <v>0.43555950377358499</v>
      </c>
      <c r="AI22" s="17">
        <f>AH22/AB22</f>
        <v>0.49836072514975094</v>
      </c>
      <c r="AJ22" s="17">
        <f>AI22/$O$2</f>
        <v>51.590137179063241</v>
      </c>
      <c r="AK22" s="17">
        <f>AI22/$F$4</f>
        <v>2.1064345886551461</v>
      </c>
      <c r="AL22" s="17" t="e">
        <f>AI22/$L$4</f>
        <v>#REF!</v>
      </c>
    </row>
    <row r="23" spans="2:38" x14ac:dyDescent="0.3">
      <c r="B23" s="32"/>
      <c r="C23" s="32"/>
      <c r="D23" s="32"/>
      <c r="E23" s="34"/>
      <c r="F23" s="34"/>
      <c r="G23" s="32"/>
      <c r="H23" s="33"/>
      <c r="I23" s="33"/>
      <c r="J23" s="34"/>
      <c r="K23" s="34"/>
      <c r="X23" s="15">
        <v>35</v>
      </c>
      <c r="Y23" s="16">
        <v>0.17377999999999999</v>
      </c>
      <c r="Z23" s="16">
        <v>4.0507841666666596E-3</v>
      </c>
      <c r="AA23" s="16">
        <f t="shared" si="9"/>
        <v>0.16972921583333334</v>
      </c>
      <c r="AB23" s="16">
        <f>AB24+(1*(AB20-AB24)/4)</f>
        <v>0.81097661330366155</v>
      </c>
      <c r="AC23" s="16">
        <f t="shared" si="10"/>
        <v>0.20928990188990818</v>
      </c>
      <c r="AD23" s="47">
        <f>AC23/$AC$8</f>
        <v>1.0946008575078237</v>
      </c>
      <c r="AE23" s="16">
        <v>-12.439249999999999</v>
      </c>
      <c r="AF23" s="16">
        <f>AE23/$O$4</f>
        <v>-1.0816739130434783</v>
      </c>
      <c r="AG23" s="50">
        <f>AF23/0.85</f>
        <v>-1.2725575447570332</v>
      </c>
      <c r="AH23" s="17">
        <v>0.65823468658536499</v>
      </c>
      <c r="AI23" s="17">
        <f>AH23/AB23</f>
        <v>0.81165680463204182</v>
      </c>
      <c r="AJ23" s="17">
        <f>AI23/$O$2</f>
        <v>84.022443543689633</v>
      </c>
      <c r="AK23" s="17">
        <f>AI23/$F$4</f>
        <v>3.4306514962239496</v>
      </c>
      <c r="AL23" s="17" t="e">
        <f>AI23/$L$4</f>
        <v>#REF!</v>
      </c>
    </row>
    <row r="24" spans="2:38" x14ac:dyDescent="0.3">
      <c r="B24" s="32"/>
      <c r="C24" s="32"/>
      <c r="D24" s="32"/>
      <c r="E24" s="34"/>
      <c r="F24" s="34"/>
      <c r="G24" s="32"/>
      <c r="H24" s="33"/>
      <c r="I24" s="33"/>
      <c r="J24" s="34"/>
      <c r="K24" s="34"/>
      <c r="X24" s="21">
        <v>36</v>
      </c>
      <c r="Y24" s="22">
        <v>0.145245771798095</v>
      </c>
      <c r="Z24" s="22">
        <v>2.2326182751243699E-3</v>
      </c>
      <c r="AA24" s="22">
        <f t="shared" si="9"/>
        <v>0.14301315352297064</v>
      </c>
      <c r="AB24" s="22">
        <f>AA24/AA20</f>
        <v>0.74796881773821544</v>
      </c>
      <c r="AC24" s="22">
        <f t="shared" si="10"/>
        <v>0.19120202624947447</v>
      </c>
      <c r="AD24" s="47">
        <f>AC24/AC20</f>
        <v>1</v>
      </c>
      <c r="AE24" s="22"/>
      <c r="AF24" s="22"/>
      <c r="AG24" s="50"/>
      <c r="AH24" s="23"/>
      <c r="AI24" s="23"/>
      <c r="AJ24" s="23"/>
      <c r="AK24" s="23"/>
      <c r="AL24" s="23"/>
    </row>
    <row r="25" spans="2:38" x14ac:dyDescent="0.3">
      <c r="B25" s="32"/>
      <c r="C25" s="32"/>
      <c r="D25" s="32"/>
      <c r="E25" s="34"/>
      <c r="F25" s="34"/>
      <c r="G25" s="32"/>
      <c r="H25" s="33"/>
      <c r="I25" s="33"/>
      <c r="J25" s="34"/>
      <c r="K25" s="34"/>
      <c r="X25" s="15">
        <v>37</v>
      </c>
      <c r="Y25" s="16">
        <v>0.15384999999999999</v>
      </c>
      <c r="Z25" s="16">
        <v>1.85957731592039E-3</v>
      </c>
      <c r="AA25" s="16">
        <f t="shared" si="9"/>
        <v>0.15199042268407958</v>
      </c>
      <c r="AB25" s="16">
        <f>AB28+(3*(AB24-AB28)/4)</f>
        <v>0.7532759736035346</v>
      </c>
      <c r="AC25" s="16">
        <f t="shared" si="10"/>
        <v>0.20177256146506994</v>
      </c>
      <c r="AD25" s="47">
        <f>AC25/$AC$8</f>
        <v>1.0552846401418539</v>
      </c>
      <c r="AE25" s="16">
        <v>-2.0026102941176398</v>
      </c>
      <c r="AF25" s="16">
        <f>AE25/$O$4</f>
        <v>-0.17414002557544694</v>
      </c>
      <c r="AG25" s="50">
        <f>AF25/0.85</f>
        <v>-0.20487061832405523</v>
      </c>
      <c r="AH25" s="17">
        <v>7.2139593577620204E-2</v>
      </c>
      <c r="AI25" s="17">
        <f>AH25/AB25</f>
        <v>9.5767814327752374E-2</v>
      </c>
      <c r="AJ25" s="17">
        <f>AI25/$O$2</f>
        <v>9.9138524148811982</v>
      </c>
      <c r="AK25" s="17">
        <f>AI25/$F$4</f>
        <v>0.40478437886385338</v>
      </c>
      <c r="AL25" s="17" t="e">
        <f>AI25/$L$4</f>
        <v>#REF!</v>
      </c>
    </row>
    <row r="26" spans="2:38" ht="15" thickBot="1" x14ac:dyDescent="0.35">
      <c r="H26" s="27"/>
      <c r="I26" s="27"/>
      <c r="X26" s="15">
        <v>38</v>
      </c>
      <c r="Y26" s="16">
        <v>0.1865</v>
      </c>
      <c r="Z26" s="16">
        <v>1.34603111890547E-3</v>
      </c>
      <c r="AA26" s="16">
        <f t="shared" si="9"/>
        <v>0.18515396888109453</v>
      </c>
      <c r="AB26" s="16">
        <f>AB28+(2*(AB24-AB28)/4)</f>
        <v>0.75858312946885376</v>
      </c>
      <c r="AC26" s="16">
        <f t="shared" si="10"/>
        <v>0.24407867996054172</v>
      </c>
      <c r="AD26" s="47">
        <f>AC26/$AC$8</f>
        <v>1.2765486054110924</v>
      </c>
      <c r="AE26" s="16">
        <v>-17.294750000000001</v>
      </c>
      <c r="AF26" s="16">
        <f>AE26/$O$4</f>
        <v>-1.5038913043478261</v>
      </c>
      <c r="AG26" s="50">
        <f>AF26/0.85</f>
        <v>-1.7692838874680308</v>
      </c>
      <c r="AH26" s="17">
        <v>0.93279917241379195</v>
      </c>
      <c r="AI26" s="17">
        <f>AH26/AB26</f>
        <v>1.2296597909670377</v>
      </c>
      <c r="AJ26" s="17">
        <f>AI26/$O$2</f>
        <v>127.29397422019024</v>
      </c>
      <c r="AK26" s="17">
        <f>AI26/$F$4</f>
        <v>5.1974358838030517</v>
      </c>
      <c r="AL26" s="17" t="e">
        <f>AI26/$L$4</f>
        <v>#REF!</v>
      </c>
    </row>
    <row r="27" spans="2:38" ht="15" thickBot="1" x14ac:dyDescent="0.35">
      <c r="B27" s="55" t="s">
        <v>26</v>
      </c>
      <c r="C27" s="56"/>
      <c r="D27" s="56"/>
      <c r="E27" s="56"/>
      <c r="F27" s="56"/>
      <c r="G27" s="56"/>
      <c r="H27" s="56"/>
      <c r="I27" s="56"/>
      <c r="J27" s="57"/>
      <c r="X27" s="15">
        <v>39</v>
      </c>
      <c r="Y27" s="16">
        <v>0.19700000000000001</v>
      </c>
      <c r="Z27" s="16">
        <v>1.3659254636815899E-3</v>
      </c>
      <c r="AA27" s="16">
        <f t="shared" si="9"/>
        <v>0.19563407453631843</v>
      </c>
      <c r="AB27" s="16">
        <f>AB28+(1*(AB24-AB28)/4)</f>
        <v>0.76389028533417291</v>
      </c>
      <c r="AC27" s="16">
        <f t="shared" si="10"/>
        <v>0.25610232030995911</v>
      </c>
      <c r="AD27" s="47">
        <f>AC27/$AC$8</f>
        <v>1.3394330872613491</v>
      </c>
      <c r="AE27" s="16">
        <v>-29.085624999999801</v>
      </c>
      <c r="AF27" s="16">
        <f>AE27/$O$4</f>
        <v>-2.5291847826086782</v>
      </c>
      <c r="AG27" s="50">
        <f>AF27/0.85</f>
        <v>-2.9755115089513864</v>
      </c>
      <c r="AH27" s="17">
        <v>1.6668153419540199</v>
      </c>
      <c r="AI27" s="17">
        <f>AH27/AB27</f>
        <v>2.1820088224120453</v>
      </c>
      <c r="AJ27" s="17">
        <f>AI27/$O$2</f>
        <v>225.8808304774374</v>
      </c>
      <c r="AK27" s="17">
        <f>AI27/$F$4</f>
        <v>9.2227549731137035</v>
      </c>
      <c r="AL27" s="17" t="e">
        <f>AI27/$L$4</f>
        <v>#REF!</v>
      </c>
    </row>
    <row r="28" spans="2:38" ht="29.4" thickBot="1" x14ac:dyDescent="0.35">
      <c r="B28" s="11" t="s">
        <v>4</v>
      </c>
      <c r="C28" s="12" t="s">
        <v>5</v>
      </c>
      <c r="D28" s="12" t="s">
        <v>17</v>
      </c>
      <c r="E28" s="12" t="s">
        <v>6</v>
      </c>
      <c r="F28" s="12" t="s">
        <v>7</v>
      </c>
      <c r="G28" s="13" t="s">
        <v>10</v>
      </c>
      <c r="H28" s="12" t="s">
        <v>24</v>
      </c>
      <c r="I28" s="13" t="s">
        <v>25</v>
      </c>
      <c r="J28" s="40" t="s">
        <v>36</v>
      </c>
      <c r="X28" s="24">
        <v>40</v>
      </c>
      <c r="Y28" s="25">
        <v>0.14834505016862701</v>
      </c>
      <c r="Z28" s="25">
        <v>1.2729408253731301E-3</v>
      </c>
      <c r="AA28" s="25">
        <f t="shared" si="9"/>
        <v>0.14707210934325388</v>
      </c>
      <c r="AB28" s="25">
        <f>AA28/AA20</f>
        <v>0.76919744119949207</v>
      </c>
      <c r="AC28" s="25">
        <f t="shared" si="10"/>
        <v>0.19120202624947447</v>
      </c>
      <c r="AD28" s="48">
        <f>AC28/AC20</f>
        <v>1</v>
      </c>
      <c r="AE28" s="25"/>
      <c r="AF28" s="25"/>
      <c r="AG28" s="51"/>
      <c r="AH28" s="26"/>
      <c r="AI28" s="23"/>
      <c r="AJ28" s="23"/>
      <c r="AK28" s="26"/>
      <c r="AL28" s="26"/>
    </row>
    <row r="29" spans="2:38" ht="15" thickBot="1" x14ac:dyDescent="0.35">
      <c r="B29" s="1">
        <v>16</v>
      </c>
      <c r="C29" s="1">
        <v>11.5</v>
      </c>
      <c r="E29" s="1">
        <v>7.8614805399999904E-2</v>
      </c>
      <c r="F29" s="1">
        <v>7.3396437124377996E-3</v>
      </c>
      <c r="G29" s="1">
        <f>E29-F29</f>
        <v>7.1275161687562108E-2</v>
      </c>
      <c r="H29" s="1">
        <v>1.8499999999999999E-2</v>
      </c>
      <c r="I29" s="1">
        <v>2.4500000000000001E-2</v>
      </c>
      <c r="J29" s="1">
        <v>9.0999999999999998E-2</v>
      </c>
    </row>
    <row r="30" spans="2:38" ht="15" thickBot="1" x14ac:dyDescent="0.35">
      <c r="X30" s="55" t="s">
        <v>32</v>
      </c>
      <c r="Y30" s="56"/>
      <c r="Z30" s="56"/>
      <c r="AA30" s="56"/>
      <c r="AB30" s="56"/>
      <c r="AC30" s="56"/>
      <c r="AD30" s="56"/>
      <c r="AE30" s="56"/>
      <c r="AF30" s="56"/>
      <c r="AG30" s="57"/>
    </row>
    <row r="31" spans="2:38" ht="29.4" thickBot="1" x14ac:dyDescent="0.35">
      <c r="B31" s="55" t="s">
        <v>23</v>
      </c>
      <c r="C31" s="56"/>
      <c r="D31" s="56"/>
      <c r="E31" s="56"/>
      <c r="F31" s="56"/>
      <c r="G31" s="57"/>
      <c r="H31"/>
      <c r="I31"/>
      <c r="X31" s="11" t="s">
        <v>4</v>
      </c>
      <c r="Y31" s="12" t="s">
        <v>6</v>
      </c>
      <c r="Z31" s="12" t="s">
        <v>7</v>
      </c>
      <c r="AA31" s="12" t="s">
        <v>10</v>
      </c>
      <c r="AB31" s="12" t="s">
        <v>11</v>
      </c>
      <c r="AC31" s="12" t="s">
        <v>12</v>
      </c>
      <c r="AD31" s="12" t="s">
        <v>13</v>
      </c>
      <c r="AE31" s="12" t="s">
        <v>14</v>
      </c>
      <c r="AF31" s="12" t="s">
        <v>15</v>
      </c>
      <c r="AG31" s="12" t="s">
        <v>18</v>
      </c>
    </row>
    <row r="32" spans="2:38" ht="15" thickBot="1" x14ac:dyDescent="0.35">
      <c r="B32" s="11" t="s">
        <v>4</v>
      </c>
      <c r="C32" s="12" t="s">
        <v>5</v>
      </c>
      <c r="D32" s="12" t="s">
        <v>17</v>
      </c>
      <c r="E32" s="12" t="s">
        <v>6</v>
      </c>
      <c r="F32" s="12" t="s">
        <v>7</v>
      </c>
      <c r="G32" s="13" t="s">
        <v>10</v>
      </c>
      <c r="H32"/>
      <c r="I32"/>
      <c r="X32" s="18">
        <v>32</v>
      </c>
      <c r="Y32" s="19">
        <v>0.19484535135096701</v>
      </c>
      <c r="Z32" s="19">
        <v>3.6433251014925299E-3</v>
      </c>
      <c r="AA32" s="19">
        <f t="shared" ref="AA32:AA40" si="11">Y32-Z32</f>
        <v>0.19120202624947447</v>
      </c>
      <c r="AB32" s="19">
        <f>AA32/AA32</f>
        <v>1</v>
      </c>
      <c r="AC32" s="19">
        <f t="shared" ref="AC32:AC40" si="12">AA32/AB32</f>
        <v>0.19120202624947447</v>
      </c>
      <c r="AD32" s="19">
        <f>AC32/AC32</f>
        <v>1</v>
      </c>
      <c r="AE32" s="19"/>
      <c r="AF32" s="19"/>
      <c r="AG32" s="20"/>
    </row>
    <row r="33" spans="2:33" x14ac:dyDescent="0.3">
      <c r="B33" s="1">
        <v>17</v>
      </c>
      <c r="C33" s="1">
        <v>11.5</v>
      </c>
      <c r="E33" s="1">
        <v>0.24397355213741501</v>
      </c>
      <c r="F33" s="1">
        <v>7.3838532054726303E-3</v>
      </c>
      <c r="G33" s="1">
        <f>E33-F33</f>
        <v>0.23658969893194237</v>
      </c>
      <c r="X33" s="15">
        <v>33</v>
      </c>
      <c r="Y33" s="16"/>
      <c r="Z33" s="16">
        <v>4.7812311686567096E-3</v>
      </c>
      <c r="AA33" s="16">
        <f t="shared" si="11"/>
        <v>-4.7812311686567096E-3</v>
      </c>
      <c r="AB33" s="16">
        <f>AB36+(3*(AB32-AB36)/4)</f>
        <v>0.93699220443455389</v>
      </c>
      <c r="AC33" s="16">
        <f t="shared" si="12"/>
        <v>-5.1027438072892362E-3</v>
      </c>
      <c r="AD33" s="16">
        <f>AC33/$AC$8</f>
        <v>-2.6687707799870983E-2</v>
      </c>
      <c r="AE33" s="16"/>
      <c r="AF33" s="16"/>
      <c r="AG33" s="17"/>
    </row>
    <row r="34" spans="2:33" x14ac:dyDescent="0.3">
      <c r="X34" s="15">
        <v>34</v>
      </c>
      <c r="Y34" s="16"/>
      <c r="Z34" s="16">
        <v>4.00247759253731E-3</v>
      </c>
      <c r="AA34" s="16">
        <f t="shared" si="11"/>
        <v>-4.00247759253731E-3</v>
      </c>
      <c r="AB34" s="16">
        <f>AB36+(2*(AB32-AB36)/4)</f>
        <v>0.87398440886910778</v>
      </c>
      <c r="AC34" s="16">
        <f t="shared" si="12"/>
        <v>-4.5795755072064919E-3</v>
      </c>
      <c r="AD34" s="16">
        <f>AC34/$AC$8</f>
        <v>-2.395150091783653E-2</v>
      </c>
      <c r="AE34" s="16"/>
      <c r="AF34" s="16"/>
      <c r="AG34" s="17"/>
    </row>
    <row r="35" spans="2:33" x14ac:dyDescent="0.3">
      <c r="X35" s="15">
        <v>35</v>
      </c>
      <c r="Y35" s="16"/>
      <c r="Z35" s="16">
        <v>4.0507841666666596E-3</v>
      </c>
      <c r="AA35" s="16">
        <f t="shared" si="11"/>
        <v>-4.0507841666666596E-3</v>
      </c>
      <c r="AB35" s="16">
        <f>AB36+(1*(AB32-AB36)/4)</f>
        <v>0.81097661330366155</v>
      </c>
      <c r="AC35" s="16">
        <f t="shared" si="12"/>
        <v>-4.9949457237306134E-3</v>
      </c>
      <c r="AD35" s="16">
        <f>AC35/$AC$8</f>
        <v>-2.6123916266522006E-2</v>
      </c>
      <c r="AE35" s="16"/>
      <c r="AF35" s="16"/>
      <c r="AG35" s="17"/>
    </row>
    <row r="36" spans="2:33" x14ac:dyDescent="0.3">
      <c r="X36" s="21">
        <v>36</v>
      </c>
      <c r="Y36" s="22">
        <v>0.145245771798095</v>
      </c>
      <c r="Z36" s="22">
        <v>2.2326182751243699E-3</v>
      </c>
      <c r="AA36" s="22">
        <f t="shared" si="11"/>
        <v>0.14301315352297064</v>
      </c>
      <c r="AB36" s="22">
        <f>AA36/AA32</f>
        <v>0.74796881773821544</v>
      </c>
      <c r="AC36" s="22">
        <f t="shared" si="12"/>
        <v>0.19120202624947447</v>
      </c>
      <c r="AD36" s="22">
        <f>AC36/AC32</f>
        <v>1</v>
      </c>
      <c r="AE36" s="22"/>
      <c r="AF36" s="22"/>
      <c r="AG36" s="23"/>
    </row>
    <row r="37" spans="2:33" x14ac:dyDescent="0.3">
      <c r="X37" s="15">
        <v>37</v>
      </c>
      <c r="Y37" s="16"/>
      <c r="Z37" s="16">
        <v>1.85957731592039E-3</v>
      </c>
      <c r="AA37" s="16">
        <f t="shared" si="11"/>
        <v>-1.85957731592039E-3</v>
      </c>
      <c r="AB37" s="16">
        <f>AB40+(3*(AB36-AB40)/4)</f>
        <v>0.7532759736035346</v>
      </c>
      <c r="AC37" s="16">
        <f t="shared" si="12"/>
        <v>-2.4686534299302181E-3</v>
      </c>
      <c r="AD37" s="16">
        <f>AC37/$AC$8</f>
        <v>-1.2911230484080726E-2</v>
      </c>
      <c r="AE37" s="16"/>
      <c r="AF37" s="16"/>
      <c r="AG37" s="17"/>
    </row>
    <row r="38" spans="2:33" x14ac:dyDescent="0.3">
      <c r="X38" s="15">
        <v>38</v>
      </c>
      <c r="Y38" s="16"/>
      <c r="Z38" s="16">
        <v>1.34603111890547E-3</v>
      </c>
      <c r="AA38" s="16">
        <f t="shared" si="11"/>
        <v>-1.34603111890547E-3</v>
      </c>
      <c r="AB38" s="16">
        <f>AB40+(2*(AB36-AB40)/4)</f>
        <v>0.75858312946885376</v>
      </c>
      <c r="AC38" s="16">
        <f t="shared" si="12"/>
        <v>-1.7744016003202402E-3</v>
      </c>
      <c r="AD38" s="16">
        <f>AC38/$AC$8</f>
        <v>-9.2802447501526796E-3</v>
      </c>
      <c r="AE38" s="16"/>
      <c r="AF38" s="16"/>
      <c r="AG38" s="17"/>
    </row>
    <row r="39" spans="2:33" x14ac:dyDescent="0.3">
      <c r="X39" s="15">
        <v>39</v>
      </c>
      <c r="Y39" s="16"/>
      <c r="Z39" s="16">
        <v>1.3659254636815899E-3</v>
      </c>
      <c r="AA39" s="16">
        <f t="shared" si="11"/>
        <v>-1.3659254636815899E-3</v>
      </c>
      <c r="AB39" s="16">
        <f>AB40+(1*(AB36-AB40)/4)</f>
        <v>0.76389028533417291</v>
      </c>
      <c r="AC39" s="16">
        <f t="shared" si="12"/>
        <v>-1.7881173381908495E-3</v>
      </c>
      <c r="AD39" s="16">
        <f>AC39/$AC$8</f>
        <v>-9.3519790206499677E-3</v>
      </c>
      <c r="AE39" s="16"/>
      <c r="AF39" s="16"/>
      <c r="AG39" s="17"/>
    </row>
    <row r="40" spans="2:33" ht="15" thickBot="1" x14ac:dyDescent="0.35">
      <c r="X40" s="24">
        <v>40</v>
      </c>
      <c r="Y40" s="25">
        <v>0.14834505016862701</v>
      </c>
      <c r="Z40" s="25">
        <v>1.2729408253731301E-3</v>
      </c>
      <c r="AA40" s="25">
        <f t="shared" si="11"/>
        <v>0.14707210934325388</v>
      </c>
      <c r="AB40" s="25">
        <f>AA40/AA32</f>
        <v>0.76919744119949207</v>
      </c>
      <c r="AC40" s="25">
        <f t="shared" si="12"/>
        <v>0.19120202624947447</v>
      </c>
      <c r="AD40" s="25">
        <f>AC40/AC32</f>
        <v>1</v>
      </c>
      <c r="AE40" s="25"/>
      <c r="AF40" s="25"/>
      <c r="AG40" s="26"/>
    </row>
    <row r="42" spans="2:33" x14ac:dyDescent="0.3">
      <c r="X42"/>
      <c r="Y42"/>
      <c r="Z42"/>
      <c r="AA42"/>
      <c r="AB42"/>
      <c r="AC42"/>
      <c r="AD42"/>
      <c r="AE42"/>
      <c r="AF42"/>
      <c r="AG42"/>
    </row>
    <row r="43" spans="2:33" x14ac:dyDescent="0.3">
      <c r="X43"/>
      <c r="Y43"/>
      <c r="Z43"/>
      <c r="AA43"/>
      <c r="AB43"/>
      <c r="AC43"/>
      <c r="AD43"/>
      <c r="AE43"/>
      <c r="AF43"/>
      <c r="AG43"/>
    </row>
    <row r="44" spans="2:33" x14ac:dyDescent="0.3">
      <c r="X44"/>
      <c r="Y44"/>
      <c r="Z44"/>
      <c r="AA44"/>
      <c r="AB44"/>
      <c r="AC44"/>
      <c r="AD44"/>
      <c r="AE44"/>
      <c r="AF44"/>
      <c r="AG44"/>
    </row>
    <row r="45" spans="2:33" x14ac:dyDescent="0.3">
      <c r="X45"/>
      <c r="Y45"/>
      <c r="Z45"/>
      <c r="AA45"/>
      <c r="AB45"/>
      <c r="AC45"/>
      <c r="AD45"/>
      <c r="AE45"/>
      <c r="AF45"/>
      <c r="AG45"/>
    </row>
    <row r="46" spans="2:33" x14ac:dyDescent="0.3">
      <c r="X46"/>
      <c r="Y46"/>
      <c r="Z46"/>
      <c r="AA46"/>
      <c r="AB46"/>
      <c r="AC46"/>
      <c r="AD46"/>
      <c r="AE46"/>
      <c r="AF46"/>
      <c r="AG46"/>
    </row>
    <row r="47" spans="2:33" x14ac:dyDescent="0.3">
      <c r="X47"/>
      <c r="Y47"/>
      <c r="Z47"/>
      <c r="AA47"/>
      <c r="AB47"/>
      <c r="AC47"/>
      <c r="AD47"/>
      <c r="AE47"/>
      <c r="AF47"/>
      <c r="AG47"/>
    </row>
    <row r="48" spans="2:33" x14ac:dyDescent="0.3">
      <c r="X48"/>
      <c r="Y48"/>
      <c r="Z48"/>
      <c r="AA48"/>
      <c r="AB48"/>
      <c r="AC48"/>
      <c r="AD48"/>
      <c r="AE48"/>
      <c r="AF48"/>
      <c r="AG48"/>
    </row>
    <row r="49" spans="2:33" x14ac:dyDescent="0.3">
      <c r="X49"/>
      <c r="Y49"/>
      <c r="Z49"/>
      <c r="AA49"/>
      <c r="AB49"/>
      <c r="AC49"/>
      <c r="AD49"/>
      <c r="AE49"/>
      <c r="AF49"/>
      <c r="AG49"/>
    </row>
    <row r="50" spans="2:33" x14ac:dyDescent="0.3">
      <c r="X50"/>
      <c r="Y50"/>
      <c r="Z50"/>
      <c r="AA50"/>
      <c r="AB50"/>
      <c r="AC50"/>
      <c r="AD50"/>
      <c r="AE50"/>
      <c r="AF50"/>
      <c r="AG50"/>
    </row>
    <row r="51" spans="2:33" x14ac:dyDescent="0.3">
      <c r="X51"/>
      <c r="Y51"/>
      <c r="Z51"/>
      <c r="AA51"/>
      <c r="AB51"/>
      <c r="AC51"/>
      <c r="AD51"/>
      <c r="AE51"/>
      <c r="AF51"/>
      <c r="AG51"/>
    </row>
    <row r="52" spans="2:33" x14ac:dyDescent="0.3">
      <c r="X52"/>
      <c r="Y52"/>
      <c r="Z52"/>
      <c r="AA52"/>
      <c r="AB52"/>
      <c r="AC52"/>
      <c r="AD52"/>
      <c r="AE52"/>
      <c r="AF52"/>
      <c r="AG52"/>
    </row>
    <row r="54" spans="2:33" ht="15" thickBot="1" x14ac:dyDescent="0.35"/>
    <row r="55" spans="2:33" ht="15" thickBot="1" x14ac:dyDescent="0.35">
      <c r="B55" s="55" t="s">
        <v>8</v>
      </c>
      <c r="C55" s="56"/>
      <c r="D55" s="56"/>
      <c r="E55" s="56"/>
      <c r="F55" s="56"/>
      <c r="G55" s="56"/>
      <c r="H55" s="56"/>
      <c r="I55" s="56"/>
      <c r="J55" s="56"/>
      <c r="K55" s="57"/>
    </row>
    <row r="56" spans="2:33" ht="29.4" thickBot="1" x14ac:dyDescent="0.35">
      <c r="B56" s="11" t="s">
        <v>4</v>
      </c>
      <c r="C56" s="12" t="s">
        <v>5</v>
      </c>
      <c r="D56" s="12" t="s">
        <v>17</v>
      </c>
      <c r="E56" s="12" t="s">
        <v>6</v>
      </c>
      <c r="F56" s="12" t="s">
        <v>7</v>
      </c>
      <c r="G56" s="12" t="s">
        <v>10</v>
      </c>
      <c r="H56" s="12" t="s">
        <v>21</v>
      </c>
      <c r="I56" s="12" t="s">
        <v>22</v>
      </c>
      <c r="J56" s="12" t="s">
        <v>24</v>
      </c>
      <c r="K56" s="13" t="s">
        <v>25</v>
      </c>
    </row>
    <row r="57" spans="2:33" x14ac:dyDescent="0.3">
      <c r="B57" s="30"/>
      <c r="C57" s="30"/>
      <c r="D57" s="30">
        <f t="shared" ref="D57:D68" si="13">C57/$O$4</f>
        <v>0</v>
      </c>
      <c r="E57" s="30"/>
      <c r="F57" s="30"/>
      <c r="G57" s="30">
        <f>E57-F57</f>
        <v>0</v>
      </c>
      <c r="H57" s="31">
        <f>F57/$C$4</f>
        <v>0</v>
      </c>
      <c r="I57" s="31">
        <f>G57/$C$4</f>
        <v>0</v>
      </c>
      <c r="J57" s="30"/>
      <c r="K57" s="30"/>
    </row>
    <row r="58" spans="2:33" x14ac:dyDescent="0.3">
      <c r="B58" s="30"/>
      <c r="C58" s="30"/>
      <c r="D58" s="30">
        <f t="shared" si="13"/>
        <v>0</v>
      </c>
      <c r="E58" s="30"/>
      <c r="F58" s="30"/>
      <c r="G58" s="30">
        <f t="shared" ref="G58:G68" si="14">E58-F58</f>
        <v>0</v>
      </c>
      <c r="H58" s="31">
        <f t="shared" ref="H58:I68" si="15">F58/$C$4</f>
        <v>0</v>
      </c>
      <c r="I58" s="31">
        <f t="shared" si="15"/>
        <v>0</v>
      </c>
      <c r="J58" s="30"/>
      <c r="K58" s="30"/>
    </row>
    <row r="59" spans="2:33" x14ac:dyDescent="0.3">
      <c r="B59" s="30"/>
      <c r="C59" s="30"/>
      <c r="D59" s="30">
        <f t="shared" si="13"/>
        <v>0</v>
      </c>
      <c r="E59" s="30"/>
      <c r="F59" s="30"/>
      <c r="G59" s="30">
        <f t="shared" si="14"/>
        <v>0</v>
      </c>
      <c r="H59" s="31">
        <f t="shared" si="15"/>
        <v>0</v>
      </c>
      <c r="I59" s="31">
        <f>G59/$C$4</f>
        <v>0</v>
      </c>
      <c r="J59" s="30"/>
      <c r="K59" s="30"/>
    </row>
    <row r="60" spans="2:33" x14ac:dyDescent="0.3">
      <c r="B60" s="30"/>
      <c r="C60" s="30"/>
      <c r="D60" s="30">
        <f t="shared" si="13"/>
        <v>0</v>
      </c>
      <c r="E60" s="30"/>
      <c r="F60" s="30"/>
      <c r="G60" s="30">
        <f t="shared" si="14"/>
        <v>0</v>
      </c>
      <c r="H60" s="31">
        <f t="shared" si="15"/>
        <v>0</v>
      </c>
      <c r="I60" s="31">
        <f t="shared" si="15"/>
        <v>0</v>
      </c>
      <c r="J60" s="30"/>
      <c r="K60" s="30"/>
    </row>
    <row r="61" spans="2:33" x14ac:dyDescent="0.3">
      <c r="B61" s="30"/>
      <c r="C61" s="30"/>
      <c r="D61" s="30">
        <f t="shared" si="13"/>
        <v>0</v>
      </c>
      <c r="E61" s="30"/>
      <c r="F61" s="30"/>
      <c r="G61" s="30">
        <f t="shared" si="14"/>
        <v>0</v>
      </c>
      <c r="H61" s="31">
        <f t="shared" si="15"/>
        <v>0</v>
      </c>
      <c r="I61" s="31">
        <f>G61/$C$4</f>
        <v>0</v>
      </c>
      <c r="J61" s="30"/>
      <c r="K61" s="30"/>
    </row>
    <row r="62" spans="2:33" x14ac:dyDescent="0.3">
      <c r="B62" s="30"/>
      <c r="C62" s="30"/>
      <c r="D62" s="30">
        <f t="shared" si="13"/>
        <v>0</v>
      </c>
      <c r="E62" s="30"/>
      <c r="F62" s="30"/>
      <c r="G62" s="30">
        <f t="shared" si="14"/>
        <v>0</v>
      </c>
      <c r="H62" s="31">
        <f t="shared" si="15"/>
        <v>0</v>
      </c>
      <c r="I62" s="31">
        <f t="shared" si="15"/>
        <v>0</v>
      </c>
      <c r="J62" s="30"/>
      <c r="K62" s="30"/>
    </row>
    <row r="63" spans="2:33" x14ac:dyDescent="0.3">
      <c r="B63" s="30"/>
      <c r="C63" s="30"/>
      <c r="D63" s="30">
        <f t="shared" si="13"/>
        <v>0</v>
      </c>
      <c r="E63" s="30"/>
      <c r="F63" s="30"/>
      <c r="G63" s="30">
        <f t="shared" si="14"/>
        <v>0</v>
      </c>
      <c r="H63" s="31">
        <f t="shared" si="15"/>
        <v>0</v>
      </c>
      <c r="I63" s="31">
        <f t="shared" si="15"/>
        <v>0</v>
      </c>
      <c r="J63" s="30"/>
      <c r="K63" s="30"/>
    </row>
    <row r="64" spans="2:33" x14ac:dyDescent="0.3">
      <c r="B64" s="30"/>
      <c r="C64" s="30"/>
      <c r="D64" s="30">
        <f t="shared" si="13"/>
        <v>0</v>
      </c>
      <c r="E64" s="30"/>
      <c r="F64" s="30"/>
      <c r="G64" s="30">
        <f t="shared" si="14"/>
        <v>0</v>
      </c>
      <c r="H64" s="31">
        <f t="shared" si="15"/>
        <v>0</v>
      </c>
      <c r="I64" s="31">
        <f t="shared" si="15"/>
        <v>0</v>
      </c>
      <c r="J64" s="30"/>
      <c r="K64" s="30"/>
    </row>
    <row r="65" spans="2:11" x14ac:dyDescent="0.3">
      <c r="B65" s="30"/>
      <c r="C65" s="30"/>
      <c r="D65" s="30">
        <f t="shared" si="13"/>
        <v>0</v>
      </c>
      <c r="E65" s="30"/>
      <c r="F65" s="30"/>
      <c r="G65" s="30">
        <f t="shared" si="14"/>
        <v>0</v>
      </c>
      <c r="H65" s="31">
        <f t="shared" si="15"/>
        <v>0</v>
      </c>
      <c r="I65" s="31">
        <f t="shared" si="15"/>
        <v>0</v>
      </c>
      <c r="J65" s="30"/>
      <c r="K65" s="30"/>
    </row>
    <row r="66" spans="2:11" x14ac:dyDescent="0.3">
      <c r="B66" s="30"/>
      <c r="C66" s="30"/>
      <c r="D66" s="30">
        <f t="shared" si="13"/>
        <v>0</v>
      </c>
      <c r="E66" s="30"/>
      <c r="F66" s="30"/>
      <c r="G66" s="30">
        <f t="shared" si="14"/>
        <v>0</v>
      </c>
      <c r="H66" s="31">
        <f t="shared" si="15"/>
        <v>0</v>
      </c>
      <c r="I66" s="31">
        <f t="shared" si="15"/>
        <v>0</v>
      </c>
      <c r="J66" s="30"/>
      <c r="K66" s="30"/>
    </row>
    <row r="67" spans="2:11" x14ac:dyDescent="0.3">
      <c r="B67" s="30"/>
      <c r="C67" s="30"/>
      <c r="D67" s="30">
        <f t="shared" si="13"/>
        <v>0</v>
      </c>
      <c r="E67" s="30"/>
      <c r="F67" s="30"/>
      <c r="G67" s="30">
        <f t="shared" si="14"/>
        <v>0</v>
      </c>
      <c r="H67" s="31">
        <f t="shared" si="15"/>
        <v>0</v>
      </c>
      <c r="I67" s="31">
        <f t="shared" si="15"/>
        <v>0</v>
      </c>
      <c r="J67" s="30"/>
      <c r="K67" s="30"/>
    </row>
    <row r="68" spans="2:11" x14ac:dyDescent="0.3">
      <c r="B68" s="30"/>
      <c r="C68" s="30"/>
      <c r="D68" s="30">
        <f t="shared" si="13"/>
        <v>0</v>
      </c>
      <c r="E68" s="30"/>
      <c r="F68" s="30"/>
      <c r="G68" s="30">
        <f t="shared" si="14"/>
        <v>0</v>
      </c>
      <c r="H68" s="31">
        <f t="shared" si="15"/>
        <v>0</v>
      </c>
      <c r="I68" s="31">
        <f t="shared" si="15"/>
        <v>0</v>
      </c>
      <c r="J68" s="30"/>
      <c r="K68" s="30"/>
    </row>
  </sheetData>
  <mergeCells count="8">
    <mergeCell ref="B31:G31"/>
    <mergeCell ref="B55:K55"/>
    <mergeCell ref="B6:K6"/>
    <mergeCell ref="M6:V6"/>
    <mergeCell ref="X6:AG6"/>
    <mergeCell ref="X30:AG30"/>
    <mergeCell ref="B27:J27"/>
    <mergeCell ref="X18:AL1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8"/>
  <sheetViews>
    <sheetView tabSelected="1" topLeftCell="S17" zoomScaleNormal="100" workbookViewId="0">
      <selection activeCell="V22" sqref="V22"/>
    </sheetView>
  </sheetViews>
  <sheetFormatPr defaultColWidth="8.6640625" defaultRowHeight="14.4" x14ac:dyDescent="0.3"/>
  <cols>
    <col min="1" max="1" width="8.664062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13.33203125" style="1" bestFit="1" customWidth="1"/>
    <col min="7" max="7" width="8.664062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12.109375" style="1" bestFit="1" customWidth="1"/>
    <col min="13" max="13" width="5.664062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6640625" style="1" customWidth="1"/>
    <col min="19" max="20" width="8.6640625" style="1"/>
    <col min="21" max="21" width="9.6640625" style="1" customWidth="1"/>
    <col min="22" max="28" width="8.6640625" style="1"/>
    <col min="29" max="29" width="11.6640625" style="1" customWidth="1"/>
    <col min="30" max="31" width="8.6640625" style="1"/>
    <col min="32" max="32" width="11" style="1" customWidth="1"/>
    <col min="33" max="16384" width="8.6640625" style="1"/>
  </cols>
  <sheetData>
    <row r="1" spans="1:33" ht="15" thickBot="1" x14ac:dyDescent="0.35"/>
    <row r="2" spans="1:33" ht="16.2" thickBot="1" x14ac:dyDescent="0.35">
      <c r="B2" s="8" t="s">
        <v>0</v>
      </c>
      <c r="C2" s="2">
        <v>44699</v>
      </c>
      <c r="E2" s="8" t="s">
        <v>28</v>
      </c>
      <c r="F2" s="3">
        <v>14</v>
      </c>
      <c r="H2" s="8" t="s">
        <v>1</v>
      </c>
      <c r="I2" s="4"/>
      <c r="K2" s="8" t="s">
        <v>2</v>
      </c>
      <c r="L2" s="2"/>
      <c r="N2" s="8" t="s">
        <v>3</v>
      </c>
      <c r="O2" s="3">
        <v>1.2019999999999999E-2</v>
      </c>
    </row>
    <row r="3" spans="1:33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33" ht="16.2" thickBot="1" x14ac:dyDescent="0.35">
      <c r="B4" s="8" t="s">
        <v>19</v>
      </c>
      <c r="C4" s="29">
        <f>G29</f>
        <v>6.3458992049253621E-2</v>
      </c>
      <c r="E4" s="8" t="s">
        <v>20</v>
      </c>
      <c r="F4" s="3">
        <f>G33</f>
        <v>0.2458150395395978</v>
      </c>
      <c r="H4" s="8"/>
      <c r="I4" s="4"/>
      <c r="K4" s="8" t="s">
        <v>41</v>
      </c>
      <c r="L4" s="44" t="e">
        <f>#REF!</f>
        <v>#REF!</v>
      </c>
      <c r="N4" s="8" t="s">
        <v>9</v>
      </c>
      <c r="O4" s="3">
        <v>11.1</v>
      </c>
    </row>
    <row r="5" spans="1:33" ht="15" thickBot="1" x14ac:dyDescent="0.35"/>
    <row r="6" spans="1:33" ht="15" thickBot="1" x14ac:dyDescent="0.35">
      <c r="B6" s="55" t="s">
        <v>8</v>
      </c>
      <c r="C6" s="56"/>
      <c r="D6" s="56"/>
      <c r="E6" s="56"/>
      <c r="F6" s="56"/>
      <c r="G6" s="56"/>
      <c r="H6" s="56"/>
      <c r="I6" s="56"/>
      <c r="J6" s="56"/>
      <c r="K6" s="57"/>
      <c r="M6" s="55" t="s">
        <v>16</v>
      </c>
      <c r="N6" s="56"/>
      <c r="O6" s="56"/>
      <c r="P6" s="56"/>
      <c r="Q6" s="56"/>
      <c r="R6" s="56"/>
      <c r="S6" s="56"/>
      <c r="T6" s="56"/>
      <c r="U6" s="56"/>
      <c r="V6" s="57"/>
      <c r="X6" s="55" t="s">
        <v>31</v>
      </c>
      <c r="Y6" s="56"/>
      <c r="Z6" s="56"/>
      <c r="AA6" s="56"/>
      <c r="AB6" s="56"/>
      <c r="AC6" s="56"/>
      <c r="AD6" s="56"/>
      <c r="AE6" s="56"/>
      <c r="AF6" s="56"/>
      <c r="AG6" s="57"/>
    </row>
    <row r="7" spans="1:33" s="14" customFormat="1" ht="29.4" thickBot="1" x14ac:dyDescent="0.35">
      <c r="B7" s="11" t="s">
        <v>4</v>
      </c>
      <c r="C7" s="12" t="s">
        <v>5</v>
      </c>
      <c r="D7" s="12" t="s">
        <v>17</v>
      </c>
      <c r="E7" s="12" t="s">
        <v>6</v>
      </c>
      <c r="F7" s="12" t="s">
        <v>7</v>
      </c>
      <c r="G7" s="12" t="s">
        <v>10</v>
      </c>
      <c r="H7" s="12" t="s">
        <v>21</v>
      </c>
      <c r="I7" s="12" t="s">
        <v>22</v>
      </c>
      <c r="J7" s="12" t="s">
        <v>33</v>
      </c>
      <c r="K7" s="13" t="s">
        <v>34</v>
      </c>
      <c r="M7" s="11" t="s">
        <v>4</v>
      </c>
      <c r="N7" s="12" t="s">
        <v>6</v>
      </c>
      <c r="O7" s="12" t="s">
        <v>7</v>
      </c>
      <c r="P7" s="12" t="s">
        <v>10</v>
      </c>
      <c r="Q7" s="12" t="s">
        <v>11</v>
      </c>
      <c r="R7" s="12" t="s">
        <v>12</v>
      </c>
      <c r="S7" s="12" t="s">
        <v>13</v>
      </c>
      <c r="T7" s="12" t="s">
        <v>14</v>
      </c>
      <c r="U7" s="12" t="s">
        <v>15</v>
      </c>
      <c r="V7" s="12" t="s">
        <v>18</v>
      </c>
      <c r="X7" s="11" t="s">
        <v>4</v>
      </c>
      <c r="Y7" s="12" t="s">
        <v>6</v>
      </c>
      <c r="Z7" s="12" t="s">
        <v>7</v>
      </c>
      <c r="AA7" s="12" t="s">
        <v>10</v>
      </c>
      <c r="AB7" s="12" t="s">
        <v>11</v>
      </c>
      <c r="AC7" s="12" t="s">
        <v>12</v>
      </c>
      <c r="AD7" s="12" t="s">
        <v>13</v>
      </c>
      <c r="AE7" s="12" t="s">
        <v>14</v>
      </c>
      <c r="AF7" s="12" t="s">
        <v>15</v>
      </c>
      <c r="AG7" s="12" t="s">
        <v>18</v>
      </c>
    </row>
    <row r="8" spans="1:33" x14ac:dyDescent="0.3">
      <c r="B8" s="32"/>
      <c r="C8" s="32"/>
      <c r="D8" s="35"/>
      <c r="E8" s="35"/>
      <c r="F8" s="35"/>
      <c r="G8" s="1">
        <f>E8-F8</f>
        <v>0</v>
      </c>
      <c r="H8" s="33" t="e">
        <f t="shared" ref="H8:I12" si="0">F8/$G$13</f>
        <v>#DIV/0!</v>
      </c>
      <c r="I8" s="33" t="e">
        <f t="shared" si="0"/>
        <v>#DIV/0!</v>
      </c>
      <c r="J8" s="32">
        <f>$J$13+(C8-$C$13)</f>
        <v>0</v>
      </c>
      <c r="K8" s="32" t="e">
        <f t="shared" ref="K8:K18" si="1">J8/$J$13</f>
        <v>#DIV/0!</v>
      </c>
      <c r="M8" s="18">
        <v>52</v>
      </c>
      <c r="N8" s="19">
        <v>0.238228877336986</v>
      </c>
      <c r="O8" s="19">
        <v>8.3435282248756192E-3</v>
      </c>
      <c r="P8" s="19">
        <f t="shared" ref="P8:P16" si="2">N8-O8</f>
        <v>0.22988534911211039</v>
      </c>
      <c r="Q8" s="19">
        <f>P8/P8</f>
        <v>1</v>
      </c>
      <c r="R8" s="19">
        <f t="shared" ref="R8:R16" si="3">P8/Q8</f>
        <v>0.22988534911211039</v>
      </c>
      <c r="S8" s="19">
        <f>R8/R8</f>
        <v>1</v>
      </c>
      <c r="T8" s="19"/>
      <c r="U8" s="19"/>
      <c r="V8" s="20"/>
      <c r="X8" s="18">
        <v>68</v>
      </c>
      <c r="Y8" s="19">
        <v>0.128748385779545</v>
      </c>
      <c r="Z8" s="19">
        <v>2.8372480920397999E-3</v>
      </c>
      <c r="AA8" s="19">
        <f t="shared" ref="AA8:AA16" si="4">Y8-Z8</f>
        <v>0.1259111376875052</v>
      </c>
      <c r="AB8" s="19">
        <f>AA8/AA8</f>
        <v>1</v>
      </c>
      <c r="AC8" s="19">
        <f t="shared" ref="AC8:AC16" si="5">AA8/AB8</f>
        <v>0.1259111376875052</v>
      </c>
      <c r="AD8" s="19">
        <f>AC8/AC8</f>
        <v>1</v>
      </c>
      <c r="AE8" s="19"/>
      <c r="AF8" s="19"/>
      <c r="AG8" s="20"/>
    </row>
    <row r="9" spans="1:33" x14ac:dyDescent="0.3">
      <c r="B9" s="32"/>
      <c r="C9" s="32"/>
      <c r="D9" s="35"/>
      <c r="E9" s="35"/>
      <c r="F9" s="35"/>
      <c r="G9" s="1">
        <f t="shared" ref="G9:G18" si="6">E9-F9</f>
        <v>0</v>
      </c>
      <c r="H9" s="33" t="e">
        <f t="shared" si="0"/>
        <v>#DIV/0!</v>
      </c>
      <c r="I9" s="33" t="e">
        <f t="shared" si="0"/>
        <v>#DIV/0!</v>
      </c>
      <c r="J9" s="32">
        <f>$J$13+(C9-$C$13)</f>
        <v>0</v>
      </c>
      <c r="K9" s="32" t="e">
        <f t="shared" si="1"/>
        <v>#DIV/0!</v>
      </c>
      <c r="M9" s="15">
        <v>53</v>
      </c>
      <c r="N9" s="16">
        <v>0.19141748550851001</v>
      </c>
      <c r="O9" s="16">
        <v>1.14154840492537E-2</v>
      </c>
      <c r="P9" s="16">
        <f t="shared" si="2"/>
        <v>0.18000200145925632</v>
      </c>
      <c r="Q9" s="16">
        <f>Q12+(3*(Q8-Q12)/4)</f>
        <v>0.93064539334023078</v>
      </c>
      <c r="R9" s="16">
        <f t="shared" si="3"/>
        <v>0.19341631382625901</v>
      </c>
      <c r="S9" s="16">
        <f>R9/$R$8</f>
        <v>0.84135989776335773</v>
      </c>
      <c r="T9" s="16">
        <v>4.5850000000000097</v>
      </c>
      <c r="U9" s="16">
        <f>T9/$O$4</f>
        <v>0.41306306306306395</v>
      </c>
      <c r="V9" s="17">
        <f>U9/0.55</f>
        <v>0.75102375102375263</v>
      </c>
      <c r="X9" s="15">
        <v>69</v>
      </c>
      <c r="Y9" s="16"/>
      <c r="Z9" s="16">
        <v>3.0516349447761099E-3</v>
      </c>
      <c r="AA9" s="16">
        <f t="shared" si="4"/>
        <v>-3.0516349447761099E-3</v>
      </c>
      <c r="AB9" s="16">
        <f>AB12+(3*(AB8-AB12)/4)</f>
        <v>1.003125208648739</v>
      </c>
      <c r="AC9" s="16">
        <f t="shared" si="5"/>
        <v>-3.0421276610990747E-3</v>
      </c>
      <c r="AD9" s="16">
        <f>AC9/$AC$8</f>
        <v>-2.4160909963733577E-2</v>
      </c>
      <c r="AE9" s="16"/>
      <c r="AF9" s="16"/>
      <c r="AG9" s="17"/>
    </row>
    <row r="10" spans="1:33" x14ac:dyDescent="0.3">
      <c r="B10" s="32"/>
      <c r="C10" s="32"/>
      <c r="D10" s="35"/>
      <c r="E10" s="35"/>
      <c r="F10" s="35"/>
      <c r="G10" s="1">
        <f t="shared" si="6"/>
        <v>0</v>
      </c>
      <c r="H10" s="33" t="e">
        <f t="shared" si="0"/>
        <v>#DIV/0!</v>
      </c>
      <c r="I10" s="33" t="e">
        <f t="shared" si="0"/>
        <v>#DIV/0!</v>
      </c>
      <c r="J10" s="32">
        <f>$J$13+(C10-$C$13)</f>
        <v>0</v>
      </c>
      <c r="K10" s="32" t="e">
        <f t="shared" si="1"/>
        <v>#DIV/0!</v>
      </c>
      <c r="M10" s="15">
        <v>54</v>
      </c>
      <c r="N10" s="16">
        <v>0.14656202276382899</v>
      </c>
      <c r="O10" s="16">
        <v>1.21067883482587E-2</v>
      </c>
      <c r="P10" s="16">
        <f t="shared" si="2"/>
        <v>0.13445523441557028</v>
      </c>
      <c r="Q10" s="16">
        <f>Q12+(2*(Q8-Q12)/4)</f>
        <v>0.86129078668046155</v>
      </c>
      <c r="R10" s="16">
        <f t="shared" si="3"/>
        <v>0.15610898954786231</v>
      </c>
      <c r="S10" s="16">
        <f>R10/$R$8</f>
        <v>0.67907324303529737</v>
      </c>
      <c r="T10" s="16">
        <v>11.6024255319148</v>
      </c>
      <c r="U10" s="16">
        <f>T10/$O$4</f>
        <v>1.0452635614337658</v>
      </c>
      <c r="V10" s="17">
        <f>U10/0.55</f>
        <v>1.9004792026068467</v>
      </c>
      <c r="X10" s="15">
        <v>70</v>
      </c>
      <c r="Y10" s="16"/>
      <c r="Z10" s="16">
        <v>2.36333309800994E-3</v>
      </c>
      <c r="AA10" s="16">
        <f t="shared" si="4"/>
        <v>-2.36333309800994E-3</v>
      </c>
      <c r="AB10" s="16">
        <f>AB12+(2*(AB8-AB12)/4)</f>
        <v>1.006250417297478</v>
      </c>
      <c r="AC10" s="16">
        <f t="shared" si="5"/>
        <v>-2.348653036445169E-3</v>
      </c>
      <c r="AD10" s="16">
        <f>AC10/$AC$8</f>
        <v>-1.8653258794898792E-2</v>
      </c>
      <c r="AE10" s="16"/>
      <c r="AF10" s="16"/>
      <c r="AG10" s="17"/>
    </row>
    <row r="11" spans="1:33" x14ac:dyDescent="0.3">
      <c r="B11" s="32"/>
      <c r="C11" s="32"/>
      <c r="D11" s="35"/>
      <c r="E11" s="35"/>
      <c r="F11" s="35"/>
      <c r="G11" s="1">
        <f t="shared" si="6"/>
        <v>0</v>
      </c>
      <c r="H11" s="33" t="e">
        <f t="shared" si="0"/>
        <v>#DIV/0!</v>
      </c>
      <c r="I11" s="33" t="e">
        <f t="shared" si="0"/>
        <v>#DIV/0!</v>
      </c>
      <c r="J11" s="32">
        <f>$J$13+(C11-$C$13)</f>
        <v>0</v>
      </c>
      <c r="K11" s="32" t="e">
        <f t="shared" si="1"/>
        <v>#DIV/0!</v>
      </c>
      <c r="M11" s="15">
        <v>55</v>
      </c>
      <c r="N11" s="16">
        <v>9.8382570745454506E-2</v>
      </c>
      <c r="O11" s="16">
        <v>1.2256284902487501E-2</v>
      </c>
      <c r="P11" s="16">
        <f t="shared" si="2"/>
        <v>8.6126285842966999E-2</v>
      </c>
      <c r="Q11" s="16">
        <f>Q12+(1*(Q8-Q12)/4)</f>
        <v>0.79193618002069233</v>
      </c>
      <c r="R11" s="16">
        <f t="shared" si="3"/>
        <v>0.10875407389610187</v>
      </c>
      <c r="S11" s="16">
        <f>R11/$R$8</f>
        <v>0.47307962128140985</v>
      </c>
      <c r="T11" s="16">
        <v>23.099075757575701</v>
      </c>
      <c r="U11" s="16">
        <f>T11/$O$4</f>
        <v>2.0809978159978111</v>
      </c>
      <c r="V11" s="17">
        <f>U11/0.55</f>
        <v>3.7836323927232924</v>
      </c>
      <c r="X11" s="15">
        <v>71</v>
      </c>
      <c r="Y11" s="16"/>
      <c r="Z11" s="16">
        <v>2.2124113875621799E-3</v>
      </c>
      <c r="AA11" s="16">
        <f t="shared" si="4"/>
        <v>-2.2124113875621799E-3</v>
      </c>
      <c r="AB11" s="16">
        <f>AB12+(1*(AB8-AB12)/4)</f>
        <v>1.0093756259462172</v>
      </c>
      <c r="AC11" s="16">
        <f t="shared" si="5"/>
        <v>-2.1918613157398199E-3</v>
      </c>
      <c r="AD11" s="16">
        <f>AC11/$AC$8</f>
        <v>-1.7408001833640246E-2</v>
      </c>
      <c r="AE11" s="16"/>
      <c r="AF11" s="16"/>
      <c r="AG11" s="17"/>
    </row>
    <row r="12" spans="1:33" x14ac:dyDescent="0.3">
      <c r="B12" s="32"/>
      <c r="C12" s="32"/>
      <c r="D12" s="35"/>
      <c r="E12" s="35"/>
      <c r="F12" s="35"/>
      <c r="G12" s="1">
        <f t="shared" si="6"/>
        <v>0</v>
      </c>
      <c r="H12" s="33" t="e">
        <f t="shared" si="0"/>
        <v>#DIV/0!</v>
      </c>
      <c r="I12" s="33" t="e">
        <f t="shared" si="0"/>
        <v>#DIV/0!</v>
      </c>
      <c r="J12" s="32">
        <f>$J$13+(C12-$C$13)</f>
        <v>0</v>
      </c>
      <c r="K12" s="32" t="e">
        <f t="shared" si="1"/>
        <v>#DIV/0!</v>
      </c>
      <c r="M12" s="21">
        <v>56</v>
      </c>
      <c r="N12" s="22">
        <v>0.17691150326499899</v>
      </c>
      <c r="O12" s="22">
        <v>1.0800586010945201E-2</v>
      </c>
      <c r="P12" s="22">
        <f t="shared" si="2"/>
        <v>0.1661109172540538</v>
      </c>
      <c r="Q12" s="22">
        <f>P12/P8</f>
        <v>0.7225815733609231</v>
      </c>
      <c r="R12" s="22">
        <f t="shared" si="3"/>
        <v>0.22988534911211037</v>
      </c>
      <c r="S12" s="22">
        <f>R12/R8</f>
        <v>0.99999999999999989</v>
      </c>
      <c r="T12" s="22"/>
      <c r="U12" s="22"/>
      <c r="V12" s="23"/>
      <c r="X12" s="21">
        <v>72</v>
      </c>
      <c r="Y12" s="22">
        <v>0.12954772553469299</v>
      </c>
      <c r="Z12" s="22">
        <v>2.0625935412935301E-3</v>
      </c>
      <c r="AA12" s="22">
        <f t="shared" si="4"/>
        <v>0.12748513199339945</v>
      </c>
      <c r="AB12" s="22">
        <f>AA12/AA8</f>
        <v>1.0125008345949562</v>
      </c>
      <c r="AC12" s="22">
        <f t="shared" si="5"/>
        <v>0.1259111376875052</v>
      </c>
      <c r="AD12" s="22">
        <f>AC12/AC8</f>
        <v>1</v>
      </c>
      <c r="AE12" s="22"/>
      <c r="AF12" s="22"/>
      <c r="AG12" s="23"/>
    </row>
    <row r="13" spans="1:33" x14ac:dyDescent="0.3">
      <c r="B13" s="32"/>
      <c r="C13" s="32"/>
      <c r="D13" s="35"/>
      <c r="E13" s="35"/>
      <c r="F13" s="35"/>
      <c r="G13" s="1">
        <f t="shared" si="6"/>
        <v>0</v>
      </c>
      <c r="H13" s="33" t="e">
        <f>F13/$G$13</f>
        <v>#DIV/0!</v>
      </c>
      <c r="I13" s="33" t="e">
        <f>G13/$G$13</f>
        <v>#DIV/0!</v>
      </c>
      <c r="J13" s="32">
        <f>C13*0.55</f>
        <v>0</v>
      </c>
      <c r="K13" s="32" t="e">
        <f t="shared" si="1"/>
        <v>#DIV/0!</v>
      </c>
      <c r="M13" s="15">
        <v>57</v>
      </c>
      <c r="N13" s="16">
        <v>4.0682006721621602E-2</v>
      </c>
      <c r="O13" s="16">
        <v>8.4636681164179002E-3</v>
      </c>
      <c r="P13" s="16">
        <f t="shared" si="2"/>
        <v>3.2218338605203706E-2</v>
      </c>
      <c r="Q13" s="16">
        <f>Q16+(3*(Q12-Q16)/4)</f>
        <v>0.68533457864427405</v>
      </c>
      <c r="R13" s="16">
        <f t="shared" si="3"/>
        <v>4.701110903952619E-2</v>
      </c>
      <c r="S13" s="16">
        <f>R13/$R$8</f>
        <v>0.20449806488798827</v>
      </c>
      <c r="T13" s="16">
        <v>41.366162162162098</v>
      </c>
      <c r="U13" s="16">
        <f>T13/$O$4</f>
        <v>3.7266812758704595</v>
      </c>
      <c r="V13" s="17">
        <f>U13/0.55</f>
        <v>6.7757841379462898</v>
      </c>
      <c r="X13" s="15">
        <v>73</v>
      </c>
      <c r="Y13" s="16"/>
      <c r="Z13" s="16">
        <v>2.1584207149253701E-3</v>
      </c>
      <c r="AA13" s="16">
        <f t="shared" si="4"/>
        <v>-2.1584207149253701E-3</v>
      </c>
      <c r="AB13" s="16">
        <f>AB16+(3*(AB12-AB16)/4)</f>
        <v>0.98537090061408827</v>
      </c>
      <c r="AC13" s="16">
        <f t="shared" si="5"/>
        <v>-2.1904652487507305E-3</v>
      </c>
      <c r="AD13" s="16">
        <f>AC13/$AC$8</f>
        <v>-1.7396914117217936E-2</v>
      </c>
      <c r="AE13" s="16"/>
      <c r="AF13" s="16"/>
      <c r="AG13" s="17"/>
    </row>
    <row r="14" spans="1:33" x14ac:dyDescent="0.3">
      <c r="B14" s="32"/>
      <c r="C14" s="32"/>
      <c r="D14" s="35"/>
      <c r="E14" s="35"/>
      <c r="F14" s="35"/>
      <c r="G14" s="1">
        <f t="shared" si="6"/>
        <v>0</v>
      </c>
      <c r="H14" s="33" t="e">
        <f t="shared" ref="H14:I18" si="7">F14/$G$13</f>
        <v>#DIV/0!</v>
      </c>
      <c r="I14" s="33" t="e">
        <f t="shared" si="7"/>
        <v>#DIV/0!</v>
      </c>
      <c r="J14" s="32">
        <f>$J$13+(C14-$C$13)</f>
        <v>0</v>
      </c>
      <c r="K14" s="32" t="e">
        <f t="shared" si="1"/>
        <v>#DIV/0!</v>
      </c>
      <c r="M14" s="15">
        <v>58</v>
      </c>
      <c r="N14" s="16">
        <v>2.2987812333333298E-2</v>
      </c>
      <c r="O14" s="16">
        <v>6.6395041253731303E-3</v>
      </c>
      <c r="P14" s="16">
        <f t="shared" si="2"/>
        <v>1.6348308207960169E-2</v>
      </c>
      <c r="Q14" s="16">
        <f>Q16+(2*(Q12-Q16)/4)</f>
        <v>0.648087583927625</v>
      </c>
      <c r="R14" s="16">
        <f t="shared" si="3"/>
        <v>2.522546120832005E-2</v>
      </c>
      <c r="S14" s="16">
        <f>R14/$R$8</f>
        <v>0.10973061704779676</v>
      </c>
      <c r="T14" s="16">
        <v>57.171111111111003</v>
      </c>
      <c r="U14" s="16">
        <f>T14/$O$4</f>
        <v>5.1505505505505411</v>
      </c>
      <c r="V14" s="17">
        <f>U14/0.55</f>
        <v>9.3646373646373462</v>
      </c>
      <c r="X14" s="15">
        <v>74</v>
      </c>
      <c r="Y14" s="16"/>
      <c r="Z14" s="16">
        <v>1.9584049975124298E-3</v>
      </c>
      <c r="AA14" s="16">
        <f t="shared" si="4"/>
        <v>-1.9584049975124298E-3</v>
      </c>
      <c r="AB14" s="16">
        <f>AB16+(2*(AB12-AB16)/4)</f>
        <v>0.95824096663322034</v>
      </c>
      <c r="AC14" s="16">
        <f t="shared" si="5"/>
        <v>-2.0437500229125937E-3</v>
      </c>
      <c r="AD14" s="16">
        <f>AC14/$AC$8</f>
        <v>-1.6231685778147053E-2</v>
      </c>
      <c r="AE14" s="16"/>
      <c r="AF14" s="16"/>
      <c r="AG14" s="17"/>
    </row>
    <row r="15" spans="1:33" x14ac:dyDescent="0.3">
      <c r="B15" s="32"/>
      <c r="C15" s="32"/>
      <c r="D15" s="35"/>
      <c r="E15" s="35"/>
      <c r="F15" s="35"/>
      <c r="G15" s="1">
        <f t="shared" si="6"/>
        <v>0</v>
      </c>
      <c r="H15" s="33" t="e">
        <f t="shared" si="7"/>
        <v>#DIV/0!</v>
      </c>
      <c r="I15" s="33" t="e">
        <f t="shared" si="7"/>
        <v>#DIV/0!</v>
      </c>
      <c r="J15" s="32">
        <f>$J$13+(C15-$C$13)</f>
        <v>0</v>
      </c>
      <c r="K15" s="32" t="e">
        <f t="shared" si="1"/>
        <v>#DIV/0!</v>
      </c>
      <c r="M15" s="15">
        <v>59</v>
      </c>
      <c r="N15" s="16">
        <v>1.41806359217391E-2</v>
      </c>
      <c r="O15" s="16">
        <v>5.4116037203980104E-3</v>
      </c>
      <c r="P15" s="16">
        <f t="shared" si="2"/>
        <v>8.7690322013410892E-3</v>
      </c>
      <c r="Q15" s="16">
        <f>Q16+(1*(Q12-Q16)/4)</f>
        <v>0.61084058921097584</v>
      </c>
      <c r="R15" s="16">
        <f t="shared" si="3"/>
        <v>1.4355680280951971E-2</v>
      </c>
      <c r="S15" s="16">
        <f>R15/$R$8</f>
        <v>6.2447129999358933E-2</v>
      </c>
      <c r="T15" s="16">
        <v>68.451913043478299</v>
      </c>
      <c r="U15" s="16">
        <f>T15/$O$4</f>
        <v>6.1668390129259727</v>
      </c>
      <c r="V15" s="17">
        <f>U15/0.55</f>
        <v>11.212434568956313</v>
      </c>
      <c r="X15" s="15">
        <v>75</v>
      </c>
      <c r="Y15" s="16"/>
      <c r="Z15" s="16">
        <v>1.94277348358209E-3</v>
      </c>
      <c r="AA15" s="16">
        <f t="shared" si="4"/>
        <v>-1.94277348358209E-3</v>
      </c>
      <c r="AB15" s="16">
        <f>AB16+(1*(AB12-AB16)/4)</f>
        <v>0.93111103265235229</v>
      </c>
      <c r="AC15" s="16">
        <f t="shared" si="5"/>
        <v>-2.0865110770387153E-3</v>
      </c>
      <c r="AD15" s="16">
        <f>AC15/$AC$8</f>
        <v>-1.6571298737822225E-2</v>
      </c>
      <c r="AE15" s="16"/>
      <c r="AF15" s="16"/>
      <c r="AG15" s="17"/>
    </row>
    <row r="16" spans="1:33" ht="15" thickBot="1" x14ac:dyDescent="0.35">
      <c r="A16" s="28"/>
      <c r="B16" s="32"/>
      <c r="C16" s="32"/>
      <c r="D16" s="35"/>
      <c r="E16" s="35"/>
      <c r="F16" s="35"/>
      <c r="G16" s="1">
        <f t="shared" si="6"/>
        <v>0</v>
      </c>
      <c r="H16" s="33" t="e">
        <f t="shared" si="7"/>
        <v>#DIV/0!</v>
      </c>
      <c r="I16" s="33" t="e">
        <f t="shared" si="7"/>
        <v>#DIV/0!</v>
      </c>
      <c r="J16" s="32">
        <f>$J$13+(C16-$C$13)</f>
        <v>0</v>
      </c>
      <c r="K16" s="32" t="e">
        <f t="shared" si="1"/>
        <v>#DIV/0!</v>
      </c>
      <c r="L16" s="28"/>
      <c r="M16" s="24">
        <v>60</v>
      </c>
      <c r="N16" s="25">
        <v>0.13636099753571401</v>
      </c>
      <c r="O16" s="25">
        <v>4.50023381691542E-3</v>
      </c>
      <c r="P16" s="25">
        <f t="shared" si="2"/>
        <v>0.1318607637187986</v>
      </c>
      <c r="Q16" s="25">
        <f>P16/P8</f>
        <v>0.57359359449432679</v>
      </c>
      <c r="R16" s="25">
        <f t="shared" si="3"/>
        <v>0.22988534911211039</v>
      </c>
      <c r="S16" s="25">
        <f>R16/R8</f>
        <v>1</v>
      </c>
      <c r="T16" s="25"/>
      <c r="U16" s="25"/>
      <c r="V16" s="26"/>
      <c r="X16" s="24">
        <v>76</v>
      </c>
      <c r="Y16" s="25">
        <v>0.115681024842424</v>
      </c>
      <c r="Z16" s="25">
        <v>1.85973626069651E-3</v>
      </c>
      <c r="AA16" s="25">
        <f t="shared" si="4"/>
        <v>0.11382128858172749</v>
      </c>
      <c r="AB16" s="25">
        <f>AA16/AA8</f>
        <v>0.90398109867148435</v>
      </c>
      <c r="AC16" s="25">
        <f t="shared" si="5"/>
        <v>0.1259111376875052</v>
      </c>
      <c r="AD16" s="25">
        <f>AC16/AC8</f>
        <v>1</v>
      </c>
      <c r="AE16" s="25"/>
      <c r="AF16" s="25"/>
      <c r="AG16" s="26"/>
    </row>
    <row r="17" spans="2:38" ht="15" thickBot="1" x14ac:dyDescent="0.35">
      <c r="B17" s="32"/>
      <c r="C17" s="32"/>
      <c r="D17" s="35"/>
      <c r="E17" s="35"/>
      <c r="F17" s="35"/>
      <c r="G17" s="1">
        <f t="shared" si="6"/>
        <v>0</v>
      </c>
      <c r="H17" s="33" t="e">
        <f t="shared" si="7"/>
        <v>#DIV/0!</v>
      </c>
      <c r="I17" s="33" t="e">
        <f t="shared" si="7"/>
        <v>#DIV/0!</v>
      </c>
      <c r="J17" s="32">
        <f>$J$13+(C17-$C$13)</f>
        <v>0</v>
      </c>
      <c r="K17" s="32" t="e">
        <f t="shared" si="1"/>
        <v>#DIV/0!</v>
      </c>
    </row>
    <row r="18" spans="2:38" ht="15" thickBot="1" x14ac:dyDescent="0.35">
      <c r="B18" s="32"/>
      <c r="C18" s="32"/>
      <c r="D18" s="35"/>
      <c r="E18" s="35"/>
      <c r="F18" s="35"/>
      <c r="G18" s="1">
        <f t="shared" si="6"/>
        <v>0</v>
      </c>
      <c r="H18" s="33" t="e">
        <f t="shared" si="7"/>
        <v>#DIV/0!</v>
      </c>
      <c r="I18" s="33" t="e">
        <f t="shared" si="7"/>
        <v>#DIV/0!</v>
      </c>
      <c r="J18" s="32">
        <f>$J$13+(C18-$C$13)</f>
        <v>0</v>
      </c>
      <c r="K18" s="32" t="e">
        <f t="shared" si="1"/>
        <v>#DIV/0!</v>
      </c>
      <c r="X18" s="55" t="s">
        <v>27</v>
      </c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7"/>
    </row>
    <row r="19" spans="2:38" ht="58.2" thickBot="1" x14ac:dyDescent="0.35">
      <c r="B19" s="32"/>
      <c r="C19" s="32"/>
      <c r="D19" s="35"/>
      <c r="E19" s="35"/>
      <c r="F19" s="35"/>
      <c r="G19" s="36"/>
      <c r="H19" s="33"/>
      <c r="I19" s="33"/>
      <c r="J19" s="32"/>
      <c r="K19" s="32"/>
      <c r="X19" s="41" t="s">
        <v>4</v>
      </c>
      <c r="Y19" s="42" t="s">
        <v>6</v>
      </c>
      <c r="Z19" s="42" t="s">
        <v>7</v>
      </c>
      <c r="AA19" s="42" t="s">
        <v>10</v>
      </c>
      <c r="AB19" s="42" t="s">
        <v>11</v>
      </c>
      <c r="AC19" s="42" t="s">
        <v>12</v>
      </c>
      <c r="AD19" s="45" t="s">
        <v>13</v>
      </c>
      <c r="AE19" s="42" t="s">
        <v>14</v>
      </c>
      <c r="AF19" s="42" t="s">
        <v>15</v>
      </c>
      <c r="AG19" s="45" t="s">
        <v>18</v>
      </c>
      <c r="AH19" s="43" t="s">
        <v>35</v>
      </c>
      <c r="AI19" s="43" t="s">
        <v>37</v>
      </c>
      <c r="AJ19" s="43" t="s">
        <v>38</v>
      </c>
      <c r="AK19" s="43" t="s">
        <v>39</v>
      </c>
      <c r="AL19" s="43" t="s">
        <v>40</v>
      </c>
    </row>
    <row r="20" spans="2:38" x14ac:dyDescent="0.3">
      <c r="B20" s="32"/>
      <c r="C20" s="32"/>
      <c r="D20" s="35"/>
      <c r="E20" s="35"/>
      <c r="F20" s="35"/>
      <c r="G20" s="36"/>
      <c r="H20" s="33"/>
      <c r="I20" s="33"/>
      <c r="J20" s="32"/>
      <c r="K20" s="32"/>
      <c r="X20" s="18">
        <v>68</v>
      </c>
      <c r="Y20" s="19">
        <v>0.128748385779545</v>
      </c>
      <c r="Z20" s="19">
        <v>2.8372480920397999E-3</v>
      </c>
      <c r="AA20" s="19">
        <f t="shared" ref="AA20:AA28" si="8">Y20-Z20</f>
        <v>0.1259111376875052</v>
      </c>
      <c r="AB20" s="19">
        <f>AA20/AA20</f>
        <v>1</v>
      </c>
      <c r="AC20" s="19">
        <f t="shared" ref="AC20:AC28" si="9">AA20/AB20</f>
        <v>0.1259111376875052</v>
      </c>
      <c r="AD20" s="46">
        <f>AC20/AC20</f>
        <v>1</v>
      </c>
      <c r="AE20" s="19"/>
      <c r="AF20" s="19"/>
      <c r="AG20" s="49"/>
      <c r="AH20" s="20"/>
      <c r="AI20" s="20"/>
      <c r="AJ20" s="20"/>
      <c r="AK20" s="20"/>
      <c r="AL20" s="20"/>
    </row>
    <row r="21" spans="2:38" x14ac:dyDescent="0.3">
      <c r="B21" s="32"/>
      <c r="C21" s="32"/>
      <c r="D21" s="35"/>
      <c r="E21" s="35"/>
      <c r="F21" s="35"/>
      <c r="G21" s="36"/>
      <c r="H21" s="33"/>
      <c r="I21" s="33"/>
      <c r="J21" s="32"/>
      <c r="K21" s="32"/>
      <c r="X21" s="15">
        <v>69</v>
      </c>
      <c r="Y21" s="16">
        <v>0.15168999999999999</v>
      </c>
      <c r="Z21" s="16">
        <v>3.0516349447761099E-3</v>
      </c>
      <c r="AA21" s="16">
        <f t="shared" si="8"/>
        <v>0.14863836505522388</v>
      </c>
      <c r="AB21" s="16">
        <f>AB24+(3*(AB20-AB24)/4)</f>
        <v>1.003125208648739</v>
      </c>
      <c r="AC21" s="16">
        <f t="shared" si="9"/>
        <v>0.14817528636873492</v>
      </c>
      <c r="AD21" s="47">
        <f>AC21/$AC$8</f>
        <v>1.1768242991854017</v>
      </c>
      <c r="AE21" s="16">
        <v>-2.4990277777777599</v>
      </c>
      <c r="AF21" s="16">
        <f>AE21/$O$4</f>
        <v>-0.22513763763763603</v>
      </c>
      <c r="AG21" s="50">
        <f>AF21/0.55</f>
        <v>-0.40934115934115639</v>
      </c>
      <c r="AH21" s="17">
        <v>0.175330101694915</v>
      </c>
      <c r="AI21" s="17">
        <f>AH21/AB21</f>
        <v>0.17478386564633702</v>
      </c>
      <c r="AJ21" s="17">
        <f>AI21/$O$2</f>
        <v>14.54108699220774</v>
      </c>
      <c r="AK21" s="17">
        <f>AI21/$F$4</f>
        <v>0.71103812839808556</v>
      </c>
      <c r="AL21" s="17" t="e">
        <f>AI21/$L$4</f>
        <v>#REF!</v>
      </c>
    </row>
    <row r="22" spans="2:38" x14ac:dyDescent="0.3">
      <c r="B22" s="32"/>
      <c r="C22" s="32"/>
      <c r="D22" s="35"/>
      <c r="E22" s="35"/>
      <c r="F22" s="35"/>
      <c r="G22" s="36"/>
      <c r="H22" s="33"/>
      <c r="I22" s="33"/>
      <c r="J22" s="32"/>
      <c r="K22" s="32"/>
      <c r="X22" s="15">
        <v>70</v>
      </c>
      <c r="Y22" s="16">
        <v>0.14823</v>
      </c>
      <c r="Z22" s="16">
        <v>2.36333309800994E-3</v>
      </c>
      <c r="AA22" s="16">
        <f t="shared" si="8"/>
        <v>0.14586666690199007</v>
      </c>
      <c r="AB22" s="16">
        <f>AB24+(2*(AB20-AB24)/4)</f>
        <v>1.006250417297478</v>
      </c>
      <c r="AC22" s="16">
        <f t="shared" si="9"/>
        <v>0.14496060264377261</v>
      </c>
      <c r="AD22" s="47">
        <f>AC22/$AC$8</f>
        <v>1.1512929301262107</v>
      </c>
      <c r="AE22" s="16">
        <v>-5.0883000000000003</v>
      </c>
      <c r="AF22" s="16">
        <f>AE22/$O$4</f>
        <v>-0.45840540540540542</v>
      </c>
      <c r="AG22" s="50">
        <f>AF22/0.55</f>
        <v>-0.83346437346437341</v>
      </c>
      <c r="AH22" s="17">
        <v>0.40640694871794902</v>
      </c>
      <c r="AI22" s="17">
        <f>AH22/AB22</f>
        <v>0.40388251446339807</v>
      </c>
      <c r="AJ22" s="17">
        <f>AI22/$O$2</f>
        <v>33.600874747370888</v>
      </c>
      <c r="AK22" s="17">
        <f>AI22/$F$4</f>
        <v>1.6430341903402437</v>
      </c>
      <c r="AL22" s="17" t="e">
        <f>AI22/$L$4</f>
        <v>#REF!</v>
      </c>
    </row>
    <row r="23" spans="2:38" x14ac:dyDescent="0.3">
      <c r="B23" s="32"/>
      <c r="C23" s="32"/>
      <c r="D23" s="32"/>
      <c r="E23" s="34"/>
      <c r="F23" s="34"/>
      <c r="G23" s="32"/>
      <c r="H23" s="33"/>
      <c r="I23" s="33"/>
      <c r="J23" s="34"/>
      <c r="K23" s="34"/>
      <c r="X23" s="15">
        <v>71</v>
      </c>
      <c r="Y23" s="16">
        <v>0.15569</v>
      </c>
      <c r="Z23" s="16">
        <v>2.2124113875621799E-3</v>
      </c>
      <c r="AA23" s="16">
        <f t="shared" si="8"/>
        <v>0.15347758861243782</v>
      </c>
      <c r="AB23" s="16">
        <f>AB24+(1*(AB20-AB24)/4)</f>
        <v>1.0093756259462172</v>
      </c>
      <c r="AC23" s="16">
        <f t="shared" si="9"/>
        <v>0.15205200588092624</v>
      </c>
      <c r="AD23" s="47">
        <f>AC23/$AC$8</f>
        <v>1.207613628734729</v>
      </c>
      <c r="AE23" s="16">
        <v>-7.38883333333332</v>
      </c>
      <c r="AF23" s="16">
        <f>AE23/$O$4</f>
        <v>-0.66566066066065943</v>
      </c>
      <c r="AG23" s="50">
        <f>AF23/0.55</f>
        <v>-1.210292110292108</v>
      </c>
      <c r="AH23" s="17">
        <v>0.63905797209302195</v>
      </c>
      <c r="AI23" s="17">
        <f>AH23/AB23</f>
        <v>0.63312205651285758</v>
      </c>
      <c r="AJ23" s="17">
        <f>AI23/$O$2</f>
        <v>52.672384069289322</v>
      </c>
      <c r="AK23" s="17">
        <f>AI23/$F$4</f>
        <v>2.5756034199480675</v>
      </c>
      <c r="AL23" s="17" t="e">
        <f>AI23/$L$4</f>
        <v>#REF!</v>
      </c>
    </row>
    <row r="24" spans="2:38" x14ac:dyDescent="0.3">
      <c r="B24" s="32"/>
      <c r="C24" s="32"/>
      <c r="D24" s="32"/>
      <c r="E24" s="34"/>
      <c r="F24" s="34"/>
      <c r="G24" s="32"/>
      <c r="H24" s="33"/>
      <c r="I24" s="33"/>
      <c r="J24" s="34"/>
      <c r="K24" s="34"/>
      <c r="X24" s="21">
        <v>72</v>
      </c>
      <c r="Y24" s="22">
        <v>0.12954772553469299</v>
      </c>
      <c r="Z24" s="22">
        <v>2.0625935412935301E-3</v>
      </c>
      <c r="AA24" s="22">
        <f t="shared" si="8"/>
        <v>0.12748513199339945</v>
      </c>
      <c r="AB24" s="22">
        <f>AA24/AA20</f>
        <v>1.0125008345949562</v>
      </c>
      <c r="AC24" s="22">
        <f t="shared" si="9"/>
        <v>0.1259111376875052</v>
      </c>
      <c r="AD24" s="47">
        <f>AC24/AC20</f>
        <v>1</v>
      </c>
      <c r="AE24" s="22"/>
      <c r="AF24" s="22"/>
      <c r="AG24" s="50"/>
      <c r="AH24" s="23"/>
      <c r="AI24" s="23"/>
      <c r="AJ24" s="23"/>
      <c r="AK24" s="23"/>
      <c r="AL24" s="23"/>
    </row>
    <row r="25" spans="2:38" x14ac:dyDescent="0.3">
      <c r="B25" s="32"/>
      <c r="C25" s="32"/>
      <c r="D25" s="32"/>
      <c r="E25" s="34"/>
      <c r="F25" s="34"/>
      <c r="G25" s="32"/>
      <c r="H25" s="33"/>
      <c r="I25" s="33"/>
      <c r="J25" s="34"/>
      <c r="K25" s="34"/>
      <c r="X25" s="15">
        <v>73</v>
      </c>
      <c r="Y25" s="16">
        <v>0.13153999999999999</v>
      </c>
      <c r="Z25" s="16">
        <v>2.1584207149253701E-3</v>
      </c>
      <c r="AA25" s="16">
        <f t="shared" si="8"/>
        <v>0.12938157928507463</v>
      </c>
      <c r="AB25" s="16">
        <f>AB28+(3*(AB24-AB28)/4)</f>
        <v>0.98537090061408827</v>
      </c>
      <c r="AC25" s="16">
        <f t="shared" si="9"/>
        <v>0.13130241536911974</v>
      </c>
      <c r="AD25" s="47">
        <f>AC25/$AC$8</f>
        <v>1.0428181158603695</v>
      </c>
      <c r="AE25" s="16">
        <v>-0.62601908396947004</v>
      </c>
      <c r="AF25" s="16">
        <f>AE25/$O$4</f>
        <v>-5.6398115672925228E-2</v>
      </c>
      <c r="AG25" s="50">
        <f>AF25/0.55</f>
        <v>-0.10254202849622768</v>
      </c>
      <c r="AH25" s="17">
        <v>1.56137350970017E-2</v>
      </c>
      <c r="AI25" s="17">
        <f>AH25/AB25</f>
        <v>1.5845541092466948E-2</v>
      </c>
      <c r="AJ25" s="17">
        <f>AI25/$O$2</f>
        <v>1.318264649955653</v>
      </c>
      <c r="AK25" s="17">
        <f>AI25/$F$4</f>
        <v>6.4461235252916346E-2</v>
      </c>
      <c r="AL25" s="17" t="e">
        <f>AI25/$L$4</f>
        <v>#REF!</v>
      </c>
    </row>
    <row r="26" spans="2:38" ht="15" thickBot="1" x14ac:dyDescent="0.35">
      <c r="H26" s="27"/>
      <c r="I26" s="27"/>
      <c r="X26" s="15">
        <v>74</v>
      </c>
      <c r="Y26" s="16">
        <v>0.16353000000000001</v>
      </c>
      <c r="Z26" s="16">
        <v>1.9584049975124298E-3</v>
      </c>
      <c r="AA26" s="16">
        <f t="shared" si="8"/>
        <v>0.16157159500248758</v>
      </c>
      <c r="AB26" s="16">
        <f>AB28+(2*(AB24-AB28)/4)</f>
        <v>0.95824096663322034</v>
      </c>
      <c r="AC26" s="16">
        <f t="shared" si="9"/>
        <v>0.16861269829672321</v>
      </c>
      <c r="AD26" s="47">
        <f>AC26/$AC$8</f>
        <v>1.3391404556695981</v>
      </c>
      <c r="AE26" s="16">
        <v>-16.2624285714286</v>
      </c>
      <c r="AF26" s="16">
        <f>AE26/$O$4</f>
        <v>-1.4650836550836577</v>
      </c>
      <c r="AG26" s="50">
        <f>AF26/0.55</f>
        <v>-2.6637884637884683</v>
      </c>
      <c r="AH26" s="17">
        <v>1.4088763366666599</v>
      </c>
      <c r="AI26" s="17">
        <f>AH26/AB26</f>
        <v>1.4702735384156522</v>
      </c>
      <c r="AJ26" s="17">
        <f>AI26/$O$2</f>
        <v>122.31892998466326</v>
      </c>
      <c r="AK26" s="17">
        <f>AI26/$F$4</f>
        <v>5.981218810571634</v>
      </c>
      <c r="AL26" s="17" t="e">
        <f>AI26/$L$4</f>
        <v>#REF!</v>
      </c>
    </row>
    <row r="27" spans="2:38" ht="15" thickBot="1" x14ac:dyDescent="0.35">
      <c r="B27" s="55" t="s">
        <v>26</v>
      </c>
      <c r="C27" s="56"/>
      <c r="D27" s="56"/>
      <c r="E27" s="56"/>
      <c r="F27" s="56"/>
      <c r="G27" s="56"/>
      <c r="H27" s="56"/>
      <c r="I27" s="56"/>
      <c r="J27" s="57"/>
      <c r="X27" s="15">
        <v>75</v>
      </c>
      <c r="Y27" s="16">
        <v>0.17041000000000001</v>
      </c>
      <c r="Z27" s="16">
        <v>1.94277348358209E-3</v>
      </c>
      <c r="AA27" s="16">
        <f t="shared" si="8"/>
        <v>0.16846722651641791</v>
      </c>
      <c r="AB27" s="16">
        <f>AB28+(1*(AB24-AB28)/4)</f>
        <v>0.93111103265235229</v>
      </c>
      <c r="AC27" s="16">
        <f t="shared" si="9"/>
        <v>0.18093140410604316</v>
      </c>
      <c r="AD27" s="47">
        <f>AC27/$AC$8</f>
        <v>1.4369769619196913</v>
      </c>
      <c r="AE27" s="16">
        <v>-25.6986249999999</v>
      </c>
      <c r="AF27" s="16">
        <f>AE27/$O$4</f>
        <v>-2.3151914414414327</v>
      </c>
      <c r="AG27" s="50">
        <f>AF27/0.55</f>
        <v>-4.2094389844389681</v>
      </c>
      <c r="AH27" s="17">
        <v>2.5642062857142802</v>
      </c>
      <c r="AI27" s="17">
        <f>AH27/AB27</f>
        <v>2.7539210639679688</v>
      </c>
      <c r="AJ27" s="17">
        <f>AI27/$O$2</f>
        <v>229.11156938169458</v>
      </c>
      <c r="AK27" s="17">
        <f>AI27/$F$4</f>
        <v>11.203224461472976</v>
      </c>
      <c r="AL27" s="17" t="e">
        <f>AI27/$L$4</f>
        <v>#REF!</v>
      </c>
    </row>
    <row r="28" spans="2:38" ht="29.4" thickBot="1" x14ac:dyDescent="0.35">
      <c r="B28" s="11" t="s">
        <v>4</v>
      </c>
      <c r="C28" s="12" t="s">
        <v>5</v>
      </c>
      <c r="D28" s="12" t="s">
        <v>17</v>
      </c>
      <c r="E28" s="12" t="s">
        <v>6</v>
      </c>
      <c r="F28" s="12" t="s">
        <v>7</v>
      </c>
      <c r="G28" s="13" t="s">
        <v>10</v>
      </c>
      <c r="H28" s="12" t="s">
        <v>24</v>
      </c>
      <c r="I28" s="13" t="s">
        <v>25</v>
      </c>
      <c r="J28" s="40" t="s">
        <v>36</v>
      </c>
      <c r="X28" s="24">
        <v>76</v>
      </c>
      <c r="Y28" s="25">
        <v>0.115681024842424</v>
      </c>
      <c r="Z28" s="25">
        <v>1.85973626069651E-3</v>
      </c>
      <c r="AA28" s="25">
        <f t="shared" si="8"/>
        <v>0.11382128858172749</v>
      </c>
      <c r="AB28" s="25">
        <f>AA28/AA20</f>
        <v>0.90398109867148435</v>
      </c>
      <c r="AC28" s="25">
        <f t="shared" si="9"/>
        <v>0.1259111376875052</v>
      </c>
      <c r="AD28" s="48">
        <f>AC28/AC20</f>
        <v>1</v>
      </c>
      <c r="AE28" s="25"/>
      <c r="AF28" s="25"/>
      <c r="AG28" s="51"/>
      <c r="AH28" s="26"/>
      <c r="AI28" s="26"/>
      <c r="AJ28" s="26"/>
      <c r="AK28" s="26"/>
      <c r="AL28" s="26"/>
    </row>
    <row r="29" spans="2:38" ht="15" thickBot="1" x14ac:dyDescent="0.35">
      <c r="B29" s="1">
        <v>49</v>
      </c>
      <c r="E29" s="1">
        <v>6.9380982999999896E-2</v>
      </c>
      <c r="F29" s="1">
        <v>5.9219909507462701E-3</v>
      </c>
      <c r="G29" s="1">
        <f>E29-F29</f>
        <v>6.3458992049253621E-2</v>
      </c>
      <c r="H29" s="1">
        <v>7.4999999999999997E-3</v>
      </c>
      <c r="I29" s="1">
        <v>8.5000000000000006E-3</v>
      </c>
      <c r="J29" s="1">
        <v>3.6999999999999998E-2</v>
      </c>
    </row>
    <row r="30" spans="2:38" ht="15" thickBot="1" x14ac:dyDescent="0.35">
      <c r="X30" s="55" t="s">
        <v>32</v>
      </c>
      <c r="Y30" s="56"/>
      <c r="Z30" s="56"/>
      <c r="AA30" s="56"/>
      <c r="AB30" s="56"/>
      <c r="AC30" s="56"/>
      <c r="AD30" s="56"/>
      <c r="AE30" s="56"/>
      <c r="AF30" s="56"/>
      <c r="AG30" s="57"/>
    </row>
    <row r="31" spans="2:38" ht="29.4" thickBot="1" x14ac:dyDescent="0.35">
      <c r="B31" s="55" t="s">
        <v>23</v>
      </c>
      <c r="C31" s="56"/>
      <c r="D31" s="56"/>
      <c r="E31" s="56"/>
      <c r="F31" s="56"/>
      <c r="G31" s="57"/>
      <c r="H31"/>
      <c r="I31"/>
      <c r="X31" s="11" t="s">
        <v>4</v>
      </c>
      <c r="Y31" s="12" t="s">
        <v>6</v>
      </c>
      <c r="Z31" s="12" t="s">
        <v>7</v>
      </c>
      <c r="AA31" s="12" t="s">
        <v>10</v>
      </c>
      <c r="AB31" s="12" t="s">
        <v>11</v>
      </c>
      <c r="AC31" s="12" t="s">
        <v>12</v>
      </c>
      <c r="AD31" s="12" t="s">
        <v>13</v>
      </c>
      <c r="AE31" s="12" t="s">
        <v>14</v>
      </c>
      <c r="AF31" s="12" t="s">
        <v>15</v>
      </c>
      <c r="AG31" s="12" t="s">
        <v>18</v>
      </c>
    </row>
    <row r="32" spans="2:38" ht="15" thickBot="1" x14ac:dyDescent="0.35">
      <c r="B32" s="11" t="s">
        <v>4</v>
      </c>
      <c r="C32" s="12" t="s">
        <v>5</v>
      </c>
      <c r="D32" s="12" t="s">
        <v>17</v>
      </c>
      <c r="E32" s="12" t="s">
        <v>6</v>
      </c>
      <c r="F32" s="12" t="s">
        <v>7</v>
      </c>
      <c r="G32" s="13" t="s">
        <v>10</v>
      </c>
      <c r="H32"/>
      <c r="I32"/>
      <c r="X32" s="18">
        <v>68</v>
      </c>
      <c r="Y32" s="19">
        <v>0.128748385779545</v>
      </c>
      <c r="Z32" s="19">
        <v>2.8372480920397999E-3</v>
      </c>
      <c r="AA32" s="19">
        <f t="shared" ref="AA32:AA40" si="10">Y32-Z32</f>
        <v>0.1259111376875052</v>
      </c>
      <c r="AB32" s="19">
        <f>AA32/AA32</f>
        <v>1</v>
      </c>
      <c r="AC32" s="19">
        <f t="shared" ref="AC32:AC40" si="11">AA32/AB32</f>
        <v>0.1259111376875052</v>
      </c>
      <c r="AD32" s="19">
        <f>AC32/AC32</f>
        <v>1</v>
      </c>
      <c r="AE32" s="19"/>
      <c r="AF32" s="19"/>
      <c r="AG32" s="20"/>
    </row>
    <row r="33" spans="2:33" x14ac:dyDescent="0.3">
      <c r="B33" s="1">
        <v>51</v>
      </c>
      <c r="E33" s="1">
        <v>0.25194541632716</v>
      </c>
      <c r="F33" s="1">
        <v>6.1303767875621898E-3</v>
      </c>
      <c r="G33" s="1">
        <f>E33-F33</f>
        <v>0.2458150395395978</v>
      </c>
      <c r="X33" s="15">
        <v>69</v>
      </c>
      <c r="Y33" s="16"/>
      <c r="Z33" s="16">
        <v>3.0516349447761099E-3</v>
      </c>
      <c r="AA33" s="16">
        <f t="shared" si="10"/>
        <v>-3.0516349447761099E-3</v>
      </c>
      <c r="AB33" s="16">
        <f>AB36+(3*(AB32-AB36)/4)</f>
        <v>1.003125208648739</v>
      </c>
      <c r="AC33" s="16">
        <f t="shared" si="11"/>
        <v>-3.0421276610990747E-3</v>
      </c>
      <c r="AD33" s="16">
        <f>AC33/$AC$8</f>
        <v>-2.4160909963733577E-2</v>
      </c>
      <c r="AE33" s="16"/>
      <c r="AF33" s="16"/>
      <c r="AG33" s="17"/>
    </row>
    <row r="34" spans="2:33" x14ac:dyDescent="0.3">
      <c r="X34" s="15">
        <v>70</v>
      </c>
      <c r="Y34" s="16"/>
      <c r="Z34" s="16">
        <v>2.36333309800994E-3</v>
      </c>
      <c r="AA34" s="16">
        <f t="shared" si="10"/>
        <v>-2.36333309800994E-3</v>
      </c>
      <c r="AB34" s="16">
        <f>AB36+(2*(AB32-AB36)/4)</f>
        <v>1.006250417297478</v>
      </c>
      <c r="AC34" s="16">
        <f t="shared" si="11"/>
        <v>-2.348653036445169E-3</v>
      </c>
      <c r="AD34" s="16">
        <f>AC34/$AC$8</f>
        <v>-1.8653258794898792E-2</v>
      </c>
      <c r="AE34" s="16"/>
      <c r="AF34" s="16"/>
      <c r="AG34" s="17"/>
    </row>
    <row r="35" spans="2:33" x14ac:dyDescent="0.3">
      <c r="X35" s="15">
        <v>71</v>
      </c>
      <c r="Y35" s="16"/>
      <c r="Z35" s="16">
        <v>2.2124113875621799E-3</v>
      </c>
      <c r="AA35" s="16">
        <f t="shared" si="10"/>
        <v>-2.2124113875621799E-3</v>
      </c>
      <c r="AB35" s="16">
        <f>AB36+(1*(AB32-AB36)/4)</f>
        <v>1.0093756259462172</v>
      </c>
      <c r="AC35" s="16">
        <f t="shared" si="11"/>
        <v>-2.1918613157398199E-3</v>
      </c>
      <c r="AD35" s="16">
        <f>AC35/$AC$8</f>
        <v>-1.7408001833640246E-2</v>
      </c>
      <c r="AE35" s="16"/>
      <c r="AF35" s="16"/>
      <c r="AG35" s="17"/>
    </row>
    <row r="36" spans="2:33" x14ac:dyDescent="0.3">
      <c r="X36" s="21">
        <v>72</v>
      </c>
      <c r="Y36" s="22">
        <v>0.12954772553469299</v>
      </c>
      <c r="Z36" s="22">
        <v>2.0625935412935301E-3</v>
      </c>
      <c r="AA36" s="22">
        <f t="shared" si="10"/>
        <v>0.12748513199339945</v>
      </c>
      <c r="AB36" s="22">
        <f>AA36/AA32</f>
        <v>1.0125008345949562</v>
      </c>
      <c r="AC36" s="22">
        <f t="shared" si="11"/>
        <v>0.1259111376875052</v>
      </c>
      <c r="AD36" s="22">
        <f>AC36/AC32</f>
        <v>1</v>
      </c>
      <c r="AE36" s="22"/>
      <c r="AF36" s="22"/>
      <c r="AG36" s="23"/>
    </row>
    <row r="37" spans="2:33" x14ac:dyDescent="0.3">
      <c r="X37" s="15">
        <v>73</v>
      </c>
      <c r="Y37" s="16"/>
      <c r="Z37" s="16">
        <v>2.1584207149253701E-3</v>
      </c>
      <c r="AA37" s="16">
        <f t="shared" si="10"/>
        <v>-2.1584207149253701E-3</v>
      </c>
      <c r="AB37" s="16">
        <f>AB40+(3*(AB36-AB40)/4)</f>
        <v>0.98537090061408827</v>
      </c>
      <c r="AC37" s="16">
        <f t="shared" si="11"/>
        <v>-2.1904652487507305E-3</v>
      </c>
      <c r="AD37" s="16">
        <f>AC37/$AC$8</f>
        <v>-1.7396914117217936E-2</v>
      </c>
      <c r="AE37" s="16"/>
      <c r="AF37" s="16"/>
      <c r="AG37" s="17"/>
    </row>
    <row r="38" spans="2:33" x14ac:dyDescent="0.3">
      <c r="X38" s="15">
        <v>74</v>
      </c>
      <c r="Y38" s="16"/>
      <c r="Z38" s="16">
        <v>1.9584049975124298E-3</v>
      </c>
      <c r="AA38" s="16">
        <f t="shared" si="10"/>
        <v>-1.9584049975124298E-3</v>
      </c>
      <c r="AB38" s="16">
        <f>AB40+(2*(AB36-AB40)/4)</f>
        <v>0.95824096663322034</v>
      </c>
      <c r="AC38" s="16">
        <f t="shared" si="11"/>
        <v>-2.0437500229125937E-3</v>
      </c>
      <c r="AD38" s="16">
        <f>AC38/$AC$8</f>
        <v>-1.6231685778147053E-2</v>
      </c>
      <c r="AE38" s="16"/>
      <c r="AF38" s="16"/>
      <c r="AG38" s="17"/>
    </row>
    <row r="39" spans="2:33" x14ac:dyDescent="0.3">
      <c r="X39" s="15">
        <v>75</v>
      </c>
      <c r="Y39" s="16"/>
      <c r="Z39" s="16">
        <v>1.94277348358209E-3</v>
      </c>
      <c r="AA39" s="16">
        <f t="shared" si="10"/>
        <v>-1.94277348358209E-3</v>
      </c>
      <c r="AB39" s="16">
        <f>AB40+(1*(AB36-AB40)/4)</f>
        <v>0.93111103265235229</v>
      </c>
      <c r="AC39" s="16">
        <f t="shared" si="11"/>
        <v>-2.0865110770387153E-3</v>
      </c>
      <c r="AD39" s="16">
        <f>AC39/$AC$8</f>
        <v>-1.6571298737822225E-2</v>
      </c>
      <c r="AE39" s="16"/>
      <c r="AF39" s="16"/>
      <c r="AG39" s="17"/>
    </row>
    <row r="40" spans="2:33" ht="15" thickBot="1" x14ac:dyDescent="0.35">
      <c r="X40" s="24">
        <v>76</v>
      </c>
      <c r="Y40" s="25">
        <v>0.115681024842424</v>
      </c>
      <c r="Z40" s="25">
        <v>1.85973626069651E-3</v>
      </c>
      <c r="AA40" s="25">
        <f t="shared" si="10"/>
        <v>0.11382128858172749</v>
      </c>
      <c r="AB40" s="25">
        <f>AA40/AA32</f>
        <v>0.90398109867148435</v>
      </c>
      <c r="AC40" s="25">
        <f t="shared" si="11"/>
        <v>0.1259111376875052</v>
      </c>
      <c r="AD40" s="25">
        <f>AC40/AC32</f>
        <v>1</v>
      </c>
      <c r="AE40" s="25"/>
      <c r="AF40" s="25"/>
      <c r="AG40" s="26"/>
    </row>
    <row r="42" spans="2:33" x14ac:dyDescent="0.3">
      <c r="X42"/>
      <c r="Y42"/>
      <c r="Z42"/>
      <c r="AA42"/>
      <c r="AB42"/>
      <c r="AC42"/>
      <c r="AD42"/>
      <c r="AE42"/>
      <c r="AF42"/>
      <c r="AG42"/>
    </row>
    <row r="43" spans="2:33" x14ac:dyDescent="0.3">
      <c r="X43"/>
      <c r="Y43"/>
      <c r="Z43"/>
      <c r="AA43"/>
      <c r="AB43"/>
      <c r="AC43"/>
      <c r="AD43"/>
      <c r="AE43"/>
      <c r="AF43"/>
      <c r="AG43"/>
    </row>
    <row r="44" spans="2:33" x14ac:dyDescent="0.3">
      <c r="X44"/>
      <c r="Y44"/>
      <c r="Z44"/>
      <c r="AA44"/>
      <c r="AB44"/>
      <c r="AC44"/>
      <c r="AD44"/>
      <c r="AE44"/>
      <c r="AF44"/>
      <c r="AG44"/>
    </row>
    <row r="45" spans="2:33" x14ac:dyDescent="0.3">
      <c r="X45"/>
      <c r="Y45"/>
      <c r="Z45"/>
      <c r="AA45"/>
      <c r="AB45"/>
      <c r="AC45"/>
      <c r="AD45"/>
      <c r="AE45"/>
      <c r="AF45"/>
      <c r="AG45"/>
    </row>
    <row r="46" spans="2:33" x14ac:dyDescent="0.3">
      <c r="X46"/>
      <c r="Y46"/>
      <c r="Z46"/>
      <c r="AA46"/>
      <c r="AB46"/>
      <c r="AC46"/>
      <c r="AD46"/>
      <c r="AE46"/>
      <c r="AF46"/>
      <c r="AG46"/>
    </row>
    <row r="47" spans="2:33" x14ac:dyDescent="0.3">
      <c r="X47"/>
      <c r="Y47"/>
      <c r="Z47"/>
      <c r="AA47"/>
      <c r="AB47"/>
      <c r="AC47"/>
      <c r="AD47"/>
      <c r="AE47"/>
      <c r="AF47"/>
      <c r="AG47"/>
    </row>
    <row r="48" spans="2:33" x14ac:dyDescent="0.3">
      <c r="X48"/>
      <c r="Y48"/>
      <c r="Z48"/>
      <c r="AA48"/>
      <c r="AB48"/>
      <c r="AC48"/>
      <c r="AD48"/>
      <c r="AE48"/>
      <c r="AF48"/>
      <c r="AG48"/>
    </row>
    <row r="49" spans="2:33" x14ac:dyDescent="0.3">
      <c r="X49"/>
      <c r="Y49"/>
      <c r="Z49"/>
      <c r="AA49"/>
      <c r="AB49"/>
      <c r="AC49"/>
      <c r="AD49"/>
      <c r="AE49"/>
      <c r="AF49"/>
      <c r="AG49"/>
    </row>
    <row r="50" spans="2:33" x14ac:dyDescent="0.3">
      <c r="X50"/>
      <c r="Y50"/>
      <c r="Z50"/>
      <c r="AA50"/>
      <c r="AB50"/>
      <c r="AC50"/>
      <c r="AD50"/>
      <c r="AE50"/>
      <c r="AF50"/>
      <c r="AG50"/>
    </row>
    <row r="51" spans="2:33" x14ac:dyDescent="0.3">
      <c r="X51"/>
      <c r="Y51"/>
      <c r="Z51"/>
      <c r="AA51"/>
      <c r="AB51"/>
      <c r="AC51"/>
      <c r="AD51"/>
      <c r="AE51"/>
      <c r="AF51"/>
      <c r="AG51"/>
    </row>
    <row r="52" spans="2:33" x14ac:dyDescent="0.3">
      <c r="X52"/>
      <c r="Y52"/>
      <c r="Z52"/>
      <c r="AA52"/>
      <c r="AB52"/>
      <c r="AC52"/>
      <c r="AD52"/>
      <c r="AE52"/>
      <c r="AF52"/>
      <c r="AG52"/>
    </row>
    <row r="54" spans="2:33" ht="15" thickBot="1" x14ac:dyDescent="0.35"/>
    <row r="55" spans="2:33" ht="15" thickBot="1" x14ac:dyDescent="0.35">
      <c r="B55" s="55" t="s">
        <v>8</v>
      </c>
      <c r="C55" s="56"/>
      <c r="D55" s="56"/>
      <c r="E55" s="56"/>
      <c r="F55" s="56"/>
      <c r="G55" s="56"/>
      <c r="H55" s="56"/>
      <c r="I55" s="56"/>
      <c r="J55" s="56"/>
      <c r="K55" s="57"/>
    </row>
    <row r="56" spans="2:33" ht="29.4" thickBot="1" x14ac:dyDescent="0.35">
      <c r="B56" s="11" t="s">
        <v>4</v>
      </c>
      <c r="C56" s="12" t="s">
        <v>5</v>
      </c>
      <c r="D56" s="12" t="s">
        <v>17</v>
      </c>
      <c r="E56" s="12" t="s">
        <v>6</v>
      </c>
      <c r="F56" s="12" t="s">
        <v>7</v>
      </c>
      <c r="G56" s="12" t="s">
        <v>10</v>
      </c>
      <c r="H56" s="12" t="s">
        <v>21</v>
      </c>
      <c r="I56" s="12" t="s">
        <v>22</v>
      </c>
      <c r="J56" s="12" t="s">
        <v>24</v>
      </c>
      <c r="K56" s="13" t="s">
        <v>25</v>
      </c>
    </row>
    <row r="57" spans="2:33" x14ac:dyDescent="0.3">
      <c r="B57" s="30"/>
      <c r="C57" s="30"/>
      <c r="D57" s="30">
        <f t="shared" ref="D57:D68" si="12">C57/$O$4</f>
        <v>0</v>
      </c>
      <c r="E57" s="30"/>
      <c r="F57" s="30"/>
      <c r="G57" s="30">
        <f>E57-F57</f>
        <v>0</v>
      </c>
      <c r="H57" s="31">
        <f>F57/$C$4</f>
        <v>0</v>
      </c>
      <c r="I57" s="31">
        <f>G57/$C$4</f>
        <v>0</v>
      </c>
      <c r="J57" s="30"/>
      <c r="K57" s="30"/>
    </row>
    <row r="58" spans="2:33" x14ac:dyDescent="0.3">
      <c r="B58" s="30"/>
      <c r="C58" s="30"/>
      <c r="D58" s="30">
        <f t="shared" si="12"/>
        <v>0</v>
      </c>
      <c r="E58" s="30"/>
      <c r="F58" s="30"/>
      <c r="G58" s="30">
        <f t="shared" ref="G58:G68" si="13">E58-F58</f>
        <v>0</v>
      </c>
      <c r="H58" s="31">
        <f t="shared" ref="H58:I68" si="14">F58/$C$4</f>
        <v>0</v>
      </c>
      <c r="I58" s="31">
        <f t="shared" si="14"/>
        <v>0</v>
      </c>
      <c r="J58" s="30"/>
      <c r="K58" s="30"/>
    </row>
    <row r="59" spans="2:33" x14ac:dyDescent="0.3">
      <c r="B59" s="30"/>
      <c r="C59" s="30"/>
      <c r="D59" s="30">
        <f t="shared" si="12"/>
        <v>0</v>
      </c>
      <c r="E59" s="30"/>
      <c r="F59" s="30"/>
      <c r="G59" s="30">
        <f t="shared" si="13"/>
        <v>0</v>
      </c>
      <c r="H59" s="31">
        <f t="shared" si="14"/>
        <v>0</v>
      </c>
      <c r="I59" s="31">
        <f>G59/$C$4</f>
        <v>0</v>
      </c>
      <c r="J59" s="30"/>
      <c r="K59" s="30"/>
    </row>
    <row r="60" spans="2:33" x14ac:dyDescent="0.3">
      <c r="B60" s="30"/>
      <c r="C60" s="30"/>
      <c r="D60" s="30">
        <f t="shared" si="12"/>
        <v>0</v>
      </c>
      <c r="E60" s="30"/>
      <c r="F60" s="30"/>
      <c r="G60" s="30">
        <f t="shared" si="13"/>
        <v>0</v>
      </c>
      <c r="H60" s="31">
        <f t="shared" si="14"/>
        <v>0</v>
      </c>
      <c r="I60" s="31">
        <f t="shared" si="14"/>
        <v>0</v>
      </c>
      <c r="J60" s="30"/>
      <c r="K60" s="30"/>
    </row>
    <row r="61" spans="2:33" x14ac:dyDescent="0.3">
      <c r="B61" s="30"/>
      <c r="C61" s="30"/>
      <c r="D61" s="30">
        <f t="shared" si="12"/>
        <v>0</v>
      </c>
      <c r="E61" s="30"/>
      <c r="F61" s="30"/>
      <c r="G61" s="30">
        <f t="shared" si="13"/>
        <v>0</v>
      </c>
      <c r="H61" s="31">
        <f t="shared" si="14"/>
        <v>0</v>
      </c>
      <c r="I61" s="31">
        <f>G61/$C$4</f>
        <v>0</v>
      </c>
      <c r="J61" s="30"/>
      <c r="K61" s="30"/>
    </row>
    <row r="62" spans="2:33" x14ac:dyDescent="0.3">
      <c r="B62" s="30"/>
      <c r="C62" s="30"/>
      <c r="D62" s="30">
        <f t="shared" si="12"/>
        <v>0</v>
      </c>
      <c r="E62" s="30"/>
      <c r="F62" s="30"/>
      <c r="G62" s="30">
        <f t="shared" si="13"/>
        <v>0</v>
      </c>
      <c r="H62" s="31">
        <f t="shared" si="14"/>
        <v>0</v>
      </c>
      <c r="I62" s="31">
        <f t="shared" si="14"/>
        <v>0</v>
      </c>
      <c r="J62" s="30"/>
      <c r="K62" s="30"/>
    </row>
    <row r="63" spans="2:33" x14ac:dyDescent="0.3">
      <c r="B63" s="30"/>
      <c r="C63" s="30"/>
      <c r="D63" s="30">
        <f t="shared" si="12"/>
        <v>0</v>
      </c>
      <c r="E63" s="30"/>
      <c r="F63" s="30"/>
      <c r="G63" s="30">
        <f t="shared" si="13"/>
        <v>0</v>
      </c>
      <c r="H63" s="31">
        <f t="shared" si="14"/>
        <v>0</v>
      </c>
      <c r="I63" s="31">
        <f t="shared" si="14"/>
        <v>0</v>
      </c>
      <c r="J63" s="30"/>
      <c r="K63" s="30"/>
    </row>
    <row r="64" spans="2:33" x14ac:dyDescent="0.3">
      <c r="B64" s="30"/>
      <c r="C64" s="30"/>
      <c r="D64" s="30">
        <f t="shared" si="12"/>
        <v>0</v>
      </c>
      <c r="E64" s="30"/>
      <c r="F64" s="30"/>
      <c r="G64" s="30">
        <f t="shared" si="13"/>
        <v>0</v>
      </c>
      <c r="H64" s="31">
        <f t="shared" si="14"/>
        <v>0</v>
      </c>
      <c r="I64" s="31">
        <f t="shared" si="14"/>
        <v>0</v>
      </c>
      <c r="J64" s="30"/>
      <c r="K64" s="30"/>
    </row>
    <row r="65" spans="2:11" x14ac:dyDescent="0.3">
      <c r="B65" s="30"/>
      <c r="C65" s="30"/>
      <c r="D65" s="30">
        <f t="shared" si="12"/>
        <v>0</v>
      </c>
      <c r="E65" s="30"/>
      <c r="F65" s="30"/>
      <c r="G65" s="30">
        <f t="shared" si="13"/>
        <v>0</v>
      </c>
      <c r="H65" s="31">
        <f t="shared" si="14"/>
        <v>0</v>
      </c>
      <c r="I65" s="31">
        <f t="shared" si="14"/>
        <v>0</v>
      </c>
      <c r="J65" s="30"/>
      <c r="K65" s="30"/>
    </row>
    <row r="66" spans="2:11" x14ac:dyDescent="0.3">
      <c r="B66" s="30"/>
      <c r="C66" s="30"/>
      <c r="D66" s="30">
        <f t="shared" si="12"/>
        <v>0</v>
      </c>
      <c r="E66" s="30"/>
      <c r="F66" s="30"/>
      <c r="G66" s="30">
        <f t="shared" si="13"/>
        <v>0</v>
      </c>
      <c r="H66" s="31">
        <f t="shared" si="14"/>
        <v>0</v>
      </c>
      <c r="I66" s="31">
        <f t="shared" si="14"/>
        <v>0</v>
      </c>
      <c r="J66" s="30"/>
      <c r="K66" s="30"/>
    </row>
    <row r="67" spans="2:11" x14ac:dyDescent="0.3">
      <c r="B67" s="30"/>
      <c r="C67" s="30"/>
      <c r="D67" s="30">
        <f t="shared" si="12"/>
        <v>0</v>
      </c>
      <c r="E67" s="30"/>
      <c r="F67" s="30"/>
      <c r="G67" s="30">
        <f t="shared" si="13"/>
        <v>0</v>
      </c>
      <c r="H67" s="31">
        <f t="shared" si="14"/>
        <v>0</v>
      </c>
      <c r="I67" s="31">
        <f t="shared" si="14"/>
        <v>0</v>
      </c>
      <c r="J67" s="30"/>
      <c r="K67" s="30"/>
    </row>
    <row r="68" spans="2:11" x14ac:dyDescent="0.3">
      <c r="B68" s="30"/>
      <c r="C68" s="30"/>
      <c r="D68" s="30">
        <f t="shared" si="12"/>
        <v>0</v>
      </c>
      <c r="E68" s="30"/>
      <c r="F68" s="30"/>
      <c r="G68" s="30">
        <f t="shared" si="13"/>
        <v>0</v>
      </c>
      <c r="H68" s="31">
        <f t="shared" si="14"/>
        <v>0</v>
      </c>
      <c r="I68" s="31">
        <f t="shared" si="14"/>
        <v>0</v>
      </c>
      <c r="J68" s="30"/>
      <c r="K68" s="30"/>
    </row>
  </sheetData>
  <mergeCells count="8">
    <mergeCell ref="B31:G31"/>
    <mergeCell ref="B55:K55"/>
    <mergeCell ref="B6:K6"/>
    <mergeCell ref="M6:V6"/>
    <mergeCell ref="X6:AG6"/>
    <mergeCell ref="X30:AG30"/>
    <mergeCell ref="B27:J27"/>
    <mergeCell ref="X18:AL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8"/>
  <sheetViews>
    <sheetView topLeftCell="N10" zoomScale="85" zoomScaleNormal="85" workbookViewId="0">
      <selection activeCell="AG21" sqref="AG21:AG27"/>
    </sheetView>
  </sheetViews>
  <sheetFormatPr defaultColWidth="8.6640625" defaultRowHeight="14.4" x14ac:dyDescent="0.3"/>
  <cols>
    <col min="1" max="1" width="8.664062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13.33203125" style="1" bestFit="1" customWidth="1"/>
    <col min="7" max="7" width="8.664062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12.109375" style="1" bestFit="1" customWidth="1"/>
    <col min="13" max="13" width="5.664062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6640625" style="1" customWidth="1"/>
    <col min="19" max="20" width="8.6640625" style="1"/>
    <col min="21" max="21" width="9.6640625" style="1" customWidth="1"/>
    <col min="22" max="28" width="8.6640625" style="1"/>
    <col min="29" max="29" width="11.6640625" style="1" customWidth="1"/>
    <col min="30" max="31" width="8.6640625" style="1"/>
    <col min="32" max="32" width="11" style="1" customWidth="1"/>
    <col min="33" max="16384" width="8.6640625" style="1"/>
  </cols>
  <sheetData>
    <row r="1" spans="1:33" ht="15" thickBot="1" x14ac:dyDescent="0.35"/>
    <row r="2" spans="1:33" ht="16.2" thickBot="1" x14ac:dyDescent="0.35">
      <c r="B2" s="8" t="s">
        <v>0</v>
      </c>
      <c r="C2" s="2"/>
      <c r="E2" s="8" t="s">
        <v>28</v>
      </c>
      <c r="F2" s="3"/>
      <c r="H2" s="8" t="s">
        <v>1</v>
      </c>
      <c r="I2" s="4"/>
      <c r="K2" s="8" t="s">
        <v>2</v>
      </c>
      <c r="L2" s="2"/>
      <c r="N2" s="8" t="s">
        <v>3</v>
      </c>
      <c r="O2" s="3">
        <v>1.328E-2</v>
      </c>
    </row>
    <row r="3" spans="1:33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33" ht="16.2" thickBot="1" x14ac:dyDescent="0.35">
      <c r="B4" s="8" t="s">
        <v>19</v>
      </c>
      <c r="C4" s="29">
        <f>G29</f>
        <v>4.2541228384079602E-2</v>
      </c>
      <c r="E4" s="8" t="s">
        <v>20</v>
      </c>
      <c r="F4" s="3">
        <f>G33</f>
        <v>0.16599925478464961</v>
      </c>
      <c r="H4" s="8"/>
      <c r="I4" s="4"/>
      <c r="K4" s="8" t="s">
        <v>41</v>
      </c>
      <c r="L4" s="44" t="e">
        <f>#REF!</f>
        <v>#REF!</v>
      </c>
      <c r="N4" s="8" t="s">
        <v>9</v>
      </c>
      <c r="O4" s="3">
        <v>13</v>
      </c>
    </row>
    <row r="5" spans="1:33" ht="15" thickBot="1" x14ac:dyDescent="0.35"/>
    <row r="6" spans="1:33" ht="15" thickBot="1" x14ac:dyDescent="0.35">
      <c r="B6" s="55" t="s">
        <v>8</v>
      </c>
      <c r="C6" s="56"/>
      <c r="D6" s="56"/>
      <c r="E6" s="56"/>
      <c r="F6" s="56"/>
      <c r="G6" s="56"/>
      <c r="H6" s="56"/>
      <c r="I6" s="56"/>
      <c r="J6" s="56"/>
      <c r="K6" s="57"/>
      <c r="M6" s="55" t="s">
        <v>16</v>
      </c>
      <c r="N6" s="56"/>
      <c r="O6" s="56"/>
      <c r="P6" s="56"/>
      <c r="Q6" s="56"/>
      <c r="R6" s="56"/>
      <c r="S6" s="56"/>
      <c r="T6" s="56"/>
      <c r="U6" s="56"/>
      <c r="V6" s="57"/>
      <c r="X6" s="55" t="s">
        <v>31</v>
      </c>
      <c r="Y6" s="56"/>
      <c r="Z6" s="56"/>
      <c r="AA6" s="56"/>
      <c r="AB6" s="56"/>
      <c r="AC6" s="56"/>
      <c r="AD6" s="56"/>
      <c r="AE6" s="56"/>
      <c r="AF6" s="56"/>
      <c r="AG6" s="57"/>
    </row>
    <row r="7" spans="1:33" s="14" customFormat="1" ht="29.4" thickBot="1" x14ac:dyDescent="0.35">
      <c r="B7" s="11" t="s">
        <v>4</v>
      </c>
      <c r="C7" s="12" t="s">
        <v>5</v>
      </c>
      <c r="D7" s="12" t="s">
        <v>17</v>
      </c>
      <c r="E7" s="12" t="s">
        <v>6</v>
      </c>
      <c r="F7" s="12" t="s">
        <v>7</v>
      </c>
      <c r="G7" s="12" t="s">
        <v>10</v>
      </c>
      <c r="H7" s="12" t="s">
        <v>21</v>
      </c>
      <c r="I7" s="12" t="s">
        <v>22</v>
      </c>
      <c r="J7" s="12" t="s">
        <v>33</v>
      </c>
      <c r="K7" s="13" t="s">
        <v>34</v>
      </c>
      <c r="M7" s="11" t="s">
        <v>4</v>
      </c>
      <c r="N7" s="12" t="s">
        <v>6</v>
      </c>
      <c r="O7" s="12" t="s">
        <v>7</v>
      </c>
      <c r="P7" s="12" t="s">
        <v>10</v>
      </c>
      <c r="Q7" s="12" t="s">
        <v>11</v>
      </c>
      <c r="R7" s="12" t="s">
        <v>12</v>
      </c>
      <c r="S7" s="12" t="s">
        <v>13</v>
      </c>
      <c r="T7" s="12" t="s">
        <v>14</v>
      </c>
      <c r="U7" s="12" t="s">
        <v>15</v>
      </c>
      <c r="V7" s="12" t="s">
        <v>18</v>
      </c>
      <c r="X7" s="11" t="s">
        <v>4</v>
      </c>
      <c r="Y7" s="12" t="s">
        <v>6</v>
      </c>
      <c r="Z7" s="12" t="s">
        <v>7</v>
      </c>
      <c r="AA7" s="12" t="s">
        <v>10</v>
      </c>
      <c r="AB7" s="12" t="s">
        <v>11</v>
      </c>
      <c r="AC7" s="12" t="s">
        <v>12</v>
      </c>
      <c r="AD7" s="12" t="s">
        <v>13</v>
      </c>
      <c r="AE7" s="12" t="s">
        <v>14</v>
      </c>
      <c r="AF7" s="12" t="s">
        <v>15</v>
      </c>
      <c r="AG7" s="12" t="s">
        <v>18</v>
      </c>
    </row>
    <row r="8" spans="1:33" x14ac:dyDescent="0.3">
      <c r="B8" s="32">
        <v>51</v>
      </c>
      <c r="C8" s="32">
        <v>11.5</v>
      </c>
      <c r="D8" s="35">
        <f t="shared" ref="D8:D19" si="0">C8/$C$14</f>
        <v>0.9055118110236221</v>
      </c>
      <c r="E8" s="35">
        <v>2.30212583E-2</v>
      </c>
      <c r="F8" s="35">
        <v>2.3273367238805902E-3</v>
      </c>
      <c r="G8" s="1">
        <f>E8-F8</f>
        <v>2.069392157611941E-2</v>
      </c>
      <c r="H8" s="33">
        <f t="shared" ref="H8:H19" si="1">F8/$G$14</f>
        <v>5.1024090989027354E-2</v>
      </c>
      <c r="I8" s="33">
        <f t="shared" ref="I8:I19" si="2">G8/$G$14</f>
        <v>0.45368963011898406</v>
      </c>
      <c r="J8" s="32">
        <f t="shared" ref="J8:J13" si="3">$J$14+(C8-$C$14)</f>
        <v>5.785000000000001</v>
      </c>
      <c r="K8" s="32">
        <f t="shared" ref="K8:K19" si="4">J8/$J$14</f>
        <v>0.82820329277022198</v>
      </c>
      <c r="M8" s="18">
        <v>73</v>
      </c>
      <c r="N8" s="19">
        <v>0.17198197669787199</v>
      </c>
      <c r="O8" s="19">
        <v>1.30508372004975E-2</v>
      </c>
      <c r="P8" s="19">
        <f t="shared" ref="P8:P16" si="5">N8-O8</f>
        <v>0.1589311394973745</v>
      </c>
      <c r="Q8" s="19">
        <f>P8/P8</f>
        <v>1</v>
      </c>
      <c r="R8" s="19">
        <f t="shared" ref="R8:R16" si="6">P8/Q8</f>
        <v>0.1589311394973745</v>
      </c>
      <c r="S8" s="19">
        <f>R8/R8</f>
        <v>1</v>
      </c>
      <c r="T8" s="19"/>
      <c r="U8" s="19"/>
      <c r="V8" s="20"/>
      <c r="X8" s="18">
        <v>86</v>
      </c>
      <c r="Y8" s="19">
        <v>0.16483175314000001</v>
      </c>
      <c r="Z8" s="19">
        <v>2.9965370054726298E-3</v>
      </c>
      <c r="AA8" s="19">
        <f t="shared" ref="AA8:AA16" si="7">Y8-Z8</f>
        <v>0.16183521613452739</v>
      </c>
      <c r="AB8" s="19">
        <f>AA8/AA8</f>
        <v>1</v>
      </c>
      <c r="AC8" s="19">
        <f t="shared" ref="AC8:AC16" si="8">AA8/AB8</f>
        <v>0.16183521613452739</v>
      </c>
      <c r="AD8" s="19">
        <f>AC8/AC8</f>
        <v>1</v>
      </c>
      <c r="AE8" s="19"/>
      <c r="AF8" s="19"/>
      <c r="AG8" s="20"/>
    </row>
    <row r="9" spans="1:33" x14ac:dyDescent="0.3">
      <c r="B9" s="32">
        <v>52</v>
      </c>
      <c r="C9" s="32">
        <v>11.7</v>
      </c>
      <c r="D9" s="35">
        <f t="shared" si="0"/>
        <v>0.92125984251968507</v>
      </c>
      <c r="E9" s="35">
        <v>3.0605123099999999E-2</v>
      </c>
      <c r="F9" s="35">
        <v>2.9840649442786E-3</v>
      </c>
      <c r="G9" s="1">
        <f t="shared" ref="G9:G19" si="9">E9-F9</f>
        <v>2.7621058155721398E-2</v>
      </c>
      <c r="H9" s="33">
        <f t="shared" si="1"/>
        <v>6.5422076518503028E-2</v>
      </c>
      <c r="I9" s="33">
        <f t="shared" si="2"/>
        <v>0.60555886481300347</v>
      </c>
      <c r="J9" s="32">
        <f t="shared" si="3"/>
        <v>5.9850000000000003</v>
      </c>
      <c r="K9" s="32">
        <f t="shared" si="4"/>
        <v>0.8568360773085183</v>
      </c>
      <c r="M9" s="15">
        <v>74</v>
      </c>
      <c r="N9" s="16">
        <v>0.13809444691276501</v>
      </c>
      <c r="O9" s="16">
        <v>1.10059747422885E-2</v>
      </c>
      <c r="P9" s="16">
        <f t="shared" si="5"/>
        <v>0.1270884721704765</v>
      </c>
      <c r="Q9" s="16">
        <f>Q12+(3*(Q8-Q12)/4)</f>
        <v>0.99773288557562545</v>
      </c>
      <c r="R9" s="16">
        <f t="shared" si="6"/>
        <v>0.1273772509734957</v>
      </c>
      <c r="S9" s="16">
        <f>R9/$R$8</f>
        <v>0.80146188705580845</v>
      </c>
      <c r="T9" s="16">
        <v>5.10326595744682</v>
      </c>
      <c r="U9" s="16">
        <f>T9/$O$4</f>
        <v>0.39255891980360152</v>
      </c>
      <c r="V9" s="17">
        <f>U9/0.55</f>
        <v>0.7137434905520027</v>
      </c>
      <c r="X9" s="15">
        <v>87</v>
      </c>
      <c r="Y9" s="16"/>
      <c r="Z9" s="16">
        <v>3.4320967293532301E-3</v>
      </c>
      <c r="AA9" s="16">
        <f t="shared" si="7"/>
        <v>-3.4320967293532301E-3</v>
      </c>
      <c r="AB9" s="16">
        <f>AB12+(3*(AB8-AB12)/4)</f>
        <v>0.96621614276357748</v>
      </c>
      <c r="AC9" s="16">
        <f t="shared" si="8"/>
        <v>-3.5521003815323611E-3</v>
      </c>
      <c r="AD9" s="16">
        <f>AC9/$AC$8</f>
        <v>-2.1948871613824996E-2</v>
      </c>
      <c r="AE9" s="16"/>
      <c r="AF9" s="16"/>
      <c r="AG9" s="17"/>
    </row>
    <row r="10" spans="1:33" x14ac:dyDescent="0.3">
      <c r="B10" s="32">
        <v>53</v>
      </c>
      <c r="C10" s="32">
        <v>11.9</v>
      </c>
      <c r="D10" s="35">
        <f t="shared" si="0"/>
        <v>0.93700787401574814</v>
      </c>
      <c r="E10" s="35">
        <v>3.6189850500000002E-2</v>
      </c>
      <c r="F10" s="35">
        <v>3.9642739761193996E-3</v>
      </c>
      <c r="G10" s="1">
        <f t="shared" si="9"/>
        <v>3.2225576523880604E-2</v>
      </c>
      <c r="H10" s="33">
        <f t="shared" si="1"/>
        <v>8.6911994292634923E-2</v>
      </c>
      <c r="I10" s="33">
        <f t="shared" si="2"/>
        <v>0.70650745629394007</v>
      </c>
      <c r="J10" s="32">
        <f t="shared" si="3"/>
        <v>6.1850000000000014</v>
      </c>
      <c r="K10" s="32">
        <f t="shared" si="4"/>
        <v>0.88546886184681473</v>
      </c>
      <c r="M10" s="15">
        <v>75</v>
      </c>
      <c r="N10" s="16">
        <v>0.10058682895384601</v>
      </c>
      <c r="O10" s="16">
        <v>1.01574312855721E-2</v>
      </c>
      <c r="P10" s="16">
        <f t="shared" si="5"/>
        <v>9.0429397668273903E-2</v>
      </c>
      <c r="Q10" s="16">
        <f>Q12+(2*(Q8-Q12)/4)</f>
        <v>0.9954657711512509</v>
      </c>
      <c r="R10" s="16">
        <f t="shared" si="6"/>
        <v>9.0841292879104002E-2</v>
      </c>
      <c r="S10" s="16">
        <f>R10/$R$8</f>
        <v>0.57157642716457513</v>
      </c>
      <c r="T10" s="16">
        <v>16.8138461538461</v>
      </c>
      <c r="U10" s="16">
        <f>T10/$O$4</f>
        <v>1.2933727810650846</v>
      </c>
      <c r="V10" s="17">
        <f>U10/0.55</f>
        <v>2.35158687466379</v>
      </c>
      <c r="X10" s="15">
        <v>88</v>
      </c>
      <c r="Y10" s="16"/>
      <c r="Z10" s="16">
        <v>2.91681672189054E-3</v>
      </c>
      <c r="AA10" s="16">
        <f t="shared" si="7"/>
        <v>-2.91681672189054E-3</v>
      </c>
      <c r="AB10" s="16">
        <f>AB12+(2*(AB8-AB12)/4)</f>
        <v>0.93243228552715496</v>
      </c>
      <c r="AC10" s="16">
        <f t="shared" si="8"/>
        <v>-3.1281807453090323E-3</v>
      </c>
      <c r="AD10" s="16">
        <f>AC10/$AC$8</f>
        <v>-1.9329419269960971E-2</v>
      </c>
      <c r="AE10" s="16"/>
      <c r="AF10" s="16"/>
      <c r="AG10" s="17"/>
    </row>
    <row r="11" spans="1:33" x14ac:dyDescent="0.3">
      <c r="B11" s="32">
        <v>54</v>
      </c>
      <c r="C11" s="32">
        <v>12.1</v>
      </c>
      <c r="D11" s="35">
        <f t="shared" si="0"/>
        <v>0.952755905511811</v>
      </c>
      <c r="E11" s="35">
        <v>4.1013006400000003E-2</v>
      </c>
      <c r="F11" s="35">
        <v>4.6244717616915404E-3</v>
      </c>
      <c r="G11" s="1">
        <f t="shared" si="9"/>
        <v>3.6388534638308462E-2</v>
      </c>
      <c r="H11" s="33">
        <f t="shared" si="1"/>
        <v>0.10138604591401759</v>
      </c>
      <c r="I11" s="33">
        <f t="shared" si="2"/>
        <v>0.79777536412805161</v>
      </c>
      <c r="J11" s="32">
        <f t="shared" si="3"/>
        <v>6.3850000000000007</v>
      </c>
      <c r="K11" s="32">
        <f t="shared" si="4"/>
        <v>0.91410164638511104</v>
      </c>
      <c r="M11" s="15">
        <v>76</v>
      </c>
      <c r="N11" s="16">
        <v>6.9811336234374896E-2</v>
      </c>
      <c r="O11" s="16">
        <v>9.6385203378109401E-3</v>
      </c>
      <c r="P11" s="16">
        <f t="shared" si="5"/>
        <v>6.0172815896563953E-2</v>
      </c>
      <c r="Q11" s="16">
        <f>Q12+(1*(Q8-Q12)/4)</f>
        <v>0.99319865672687624</v>
      </c>
      <c r="R11" s="16">
        <f t="shared" si="6"/>
        <v>6.0584874424685332E-2</v>
      </c>
      <c r="S11" s="16">
        <f>R11/$R$8</f>
        <v>0.38120203892256227</v>
      </c>
      <c r="T11" s="16">
        <v>27.1042968749999</v>
      </c>
      <c r="U11" s="16">
        <f>T11/$O$4</f>
        <v>2.0849459134615307</v>
      </c>
      <c r="V11" s="17">
        <f>U11/0.55</f>
        <v>3.7908107517482375</v>
      </c>
      <c r="X11" s="15">
        <v>89</v>
      </c>
      <c r="Y11" s="16"/>
      <c r="Z11" s="16">
        <v>2.8825604771144302E-3</v>
      </c>
      <c r="AA11" s="16">
        <f t="shared" si="7"/>
        <v>-2.8825604771144302E-3</v>
      </c>
      <c r="AB11" s="16">
        <f>AB12+(1*(AB8-AB12)/4)</f>
        <v>0.89864842829073244</v>
      </c>
      <c r="AC11" s="16">
        <f t="shared" si="8"/>
        <v>-3.207662069355847E-3</v>
      </c>
      <c r="AD11" s="16">
        <f>AC11/$AC$8</f>
        <v>-1.9820544291728449E-2</v>
      </c>
      <c r="AE11" s="16"/>
      <c r="AF11" s="16"/>
      <c r="AG11" s="17"/>
    </row>
    <row r="12" spans="1:33" x14ac:dyDescent="0.3">
      <c r="B12" s="32">
        <v>55</v>
      </c>
      <c r="C12" s="32">
        <v>12.3</v>
      </c>
      <c r="D12" s="35">
        <f t="shared" si="0"/>
        <v>0.96850393700787407</v>
      </c>
      <c r="E12" s="35">
        <v>4.6439166699999999E-2</v>
      </c>
      <c r="F12" s="35">
        <v>5.7117133308457598E-3</v>
      </c>
      <c r="G12" s="1">
        <f t="shared" si="9"/>
        <v>4.0727453369154239E-2</v>
      </c>
      <c r="H12" s="33">
        <f t="shared" si="1"/>
        <v>0.12522252483103402</v>
      </c>
      <c r="I12" s="33">
        <f t="shared" si="2"/>
        <v>0.89290099929936728</v>
      </c>
      <c r="J12" s="32">
        <f t="shared" si="3"/>
        <v>6.5850000000000017</v>
      </c>
      <c r="K12" s="32">
        <f t="shared" si="4"/>
        <v>0.94273443092340747</v>
      </c>
      <c r="M12" s="21">
        <v>77</v>
      </c>
      <c r="N12" s="22">
        <v>0.16679939938749999</v>
      </c>
      <c r="O12" s="22">
        <v>9.3095202054726302E-3</v>
      </c>
      <c r="P12" s="22">
        <f t="shared" si="5"/>
        <v>0.15748987918202736</v>
      </c>
      <c r="Q12" s="22">
        <f>P12/P8</f>
        <v>0.99093154230250169</v>
      </c>
      <c r="R12" s="22">
        <f t="shared" si="6"/>
        <v>0.1589311394973745</v>
      </c>
      <c r="S12" s="22">
        <f>R12/R8</f>
        <v>1</v>
      </c>
      <c r="T12" s="22"/>
      <c r="U12" s="22"/>
      <c r="V12" s="23"/>
      <c r="X12" s="21">
        <v>90</v>
      </c>
      <c r="Y12" s="22">
        <v>0.14281068616078399</v>
      </c>
      <c r="Z12" s="22">
        <v>2.8451413771144198E-3</v>
      </c>
      <c r="AA12" s="22">
        <f t="shared" si="7"/>
        <v>0.13996554478366957</v>
      </c>
      <c r="AB12" s="22">
        <f>AA12/AA8</f>
        <v>0.86486457105430992</v>
      </c>
      <c r="AC12" s="22">
        <f t="shared" si="8"/>
        <v>0.16183521613452739</v>
      </c>
      <c r="AD12" s="22">
        <f>AC12/AC8</f>
        <v>1</v>
      </c>
      <c r="AE12" s="22"/>
      <c r="AF12" s="22"/>
      <c r="AG12" s="23"/>
    </row>
    <row r="13" spans="1:33" x14ac:dyDescent="0.3">
      <c r="B13" s="32">
        <v>56</v>
      </c>
      <c r="C13" s="32">
        <v>12.5</v>
      </c>
      <c r="D13" s="35">
        <f t="shared" si="0"/>
        <v>0.98425196850393704</v>
      </c>
      <c r="E13" s="35">
        <v>5.0151669000000003E-2</v>
      </c>
      <c r="F13" s="35">
        <v>7.0932122318407998E-3</v>
      </c>
      <c r="G13" s="1">
        <f t="shared" si="9"/>
        <v>4.3058456768159205E-2</v>
      </c>
      <c r="H13" s="33">
        <f t="shared" si="1"/>
        <v>0.15551024594260482</v>
      </c>
      <c r="I13" s="33">
        <f t="shared" si="2"/>
        <v>0.94400547778164112</v>
      </c>
      <c r="J13" s="32">
        <f t="shared" si="3"/>
        <v>6.785000000000001</v>
      </c>
      <c r="K13" s="32">
        <f t="shared" si="4"/>
        <v>0.97136721546170379</v>
      </c>
      <c r="M13" s="15">
        <v>78</v>
      </c>
      <c r="N13" s="16">
        <v>3.8531647853333302E-2</v>
      </c>
      <c r="O13" s="16">
        <v>8.8199761278606997E-3</v>
      </c>
      <c r="P13" s="16">
        <f t="shared" si="5"/>
        <v>2.9711671725472601E-2</v>
      </c>
      <c r="Q13" s="16">
        <f>Q16+(3*(Q12-Q16)/4)</f>
        <v>0.98913824344638701</v>
      </c>
      <c r="R13" s="16">
        <f t="shared" si="6"/>
        <v>3.0037936478879076E-2</v>
      </c>
      <c r="S13" s="16">
        <f>R13/$R$8</f>
        <v>0.18899969240688225</v>
      </c>
      <c r="T13" s="16">
        <v>42.384399999999999</v>
      </c>
      <c r="U13" s="16">
        <f>T13/$O$4</f>
        <v>3.2603384615384616</v>
      </c>
      <c r="V13" s="17">
        <f>U13/0.55</f>
        <v>5.9278881118881115</v>
      </c>
      <c r="X13" s="15">
        <v>91</v>
      </c>
      <c r="Y13" s="16"/>
      <c r="Z13" s="16">
        <v>2.87734689402985E-3</v>
      </c>
      <c r="AA13" s="16">
        <f t="shared" si="7"/>
        <v>-2.87734689402985E-3</v>
      </c>
      <c r="AB13" s="16">
        <f>AB16+(3*(AB12-AB16)/4)</f>
        <v>0.83905979107512207</v>
      </c>
      <c r="AC13" s="16">
        <f t="shared" si="8"/>
        <v>-3.4292513175288573E-3</v>
      </c>
      <c r="AD13" s="16">
        <f>AC13/$AC$8</f>
        <v>-2.1189771913909347E-2</v>
      </c>
      <c r="AE13" s="16"/>
      <c r="AF13" s="16"/>
      <c r="AG13" s="17"/>
    </row>
    <row r="14" spans="1:33" x14ac:dyDescent="0.3">
      <c r="B14" s="32">
        <v>57</v>
      </c>
      <c r="C14" s="32">
        <v>12.7</v>
      </c>
      <c r="D14" s="35">
        <f>C14/$C$14</f>
        <v>1</v>
      </c>
      <c r="E14" s="35">
        <v>5.4816257799999997E-2</v>
      </c>
      <c r="F14" s="35">
        <v>9.2037504771144193E-3</v>
      </c>
      <c r="G14" s="1">
        <f t="shared" si="9"/>
        <v>4.5612507322885576E-2</v>
      </c>
      <c r="H14" s="33">
        <f t="shared" si="1"/>
        <v>0.2017812880130038</v>
      </c>
      <c r="I14" s="33">
        <f t="shared" si="2"/>
        <v>1</v>
      </c>
      <c r="J14" s="32">
        <f>C14*0.55</f>
        <v>6.9850000000000003</v>
      </c>
      <c r="K14" s="32">
        <f t="shared" si="4"/>
        <v>1</v>
      </c>
      <c r="M14" s="15">
        <v>79</v>
      </c>
      <c r="N14" s="16">
        <v>2.1950779968421E-2</v>
      </c>
      <c r="O14" s="16">
        <v>8.6408001606965192E-3</v>
      </c>
      <c r="P14" s="16">
        <f t="shared" si="5"/>
        <v>1.3309979807724481E-2</v>
      </c>
      <c r="Q14" s="16">
        <f>Q16+(2*(Q12-Q16)/4)</f>
        <v>0.98734494459027244</v>
      </c>
      <c r="R14" s="16">
        <f t="shared" si="6"/>
        <v>1.3480577259903676E-2</v>
      </c>
      <c r="S14" s="16">
        <f>R14/$R$8</f>
        <v>8.4820239145937615E-2</v>
      </c>
      <c r="T14" s="16">
        <v>61.298842105263098</v>
      </c>
      <c r="U14" s="16">
        <f>T14/$O$4</f>
        <v>4.7152955465586999</v>
      </c>
      <c r="V14" s="17">
        <f>U14/0.55</f>
        <v>8.5732646301067259</v>
      </c>
      <c r="X14" s="15">
        <v>92</v>
      </c>
      <c r="Y14" s="16"/>
      <c r="Z14" s="16">
        <v>2.8192503910447701E-3</v>
      </c>
      <c r="AA14" s="16">
        <f t="shared" si="7"/>
        <v>-2.8192503910447701E-3</v>
      </c>
      <c r="AB14" s="16">
        <f>AB16+(2*(AB12-AB16)/4)</f>
        <v>0.81325501109593412</v>
      </c>
      <c r="AC14" s="16">
        <f t="shared" si="8"/>
        <v>-3.4666252929023791E-3</v>
      </c>
      <c r="AD14" s="16">
        <f>AC14/$AC$8</f>
        <v>-2.1420710372584834E-2</v>
      </c>
      <c r="AE14" s="16"/>
      <c r="AF14" s="16"/>
      <c r="AG14" s="17"/>
    </row>
    <row r="15" spans="1:33" x14ac:dyDescent="0.3">
      <c r="B15" s="32">
        <v>58</v>
      </c>
      <c r="C15" s="32">
        <v>12.9</v>
      </c>
      <c r="D15" s="35">
        <f t="shared" si="0"/>
        <v>1.0157480314960632</v>
      </c>
      <c r="E15" s="35">
        <v>5.6783544999999998E-2</v>
      </c>
      <c r="F15" s="35">
        <v>1.13667011268656E-2</v>
      </c>
      <c r="G15" s="1">
        <f t="shared" si="9"/>
        <v>4.5416843873134397E-2</v>
      </c>
      <c r="H15" s="33">
        <f t="shared" si="1"/>
        <v>0.24920140974496444</v>
      </c>
      <c r="I15" s="33">
        <f t="shared" si="2"/>
        <v>0.99571031146421962</v>
      </c>
      <c r="J15" s="32">
        <f>$J$14+(C15-$C$14)</f>
        <v>7.1850000000000014</v>
      </c>
      <c r="K15" s="32">
        <f t="shared" si="4"/>
        <v>1.0286327845382965</v>
      </c>
      <c r="M15" s="15">
        <v>80</v>
      </c>
      <c r="N15" s="16">
        <v>1.60257504153846E-2</v>
      </c>
      <c r="O15" s="16">
        <v>9.1369742283582099E-3</v>
      </c>
      <c r="P15" s="16">
        <f t="shared" si="5"/>
        <v>6.8887761870263901E-3</v>
      </c>
      <c r="Q15" s="16">
        <f>Q16+(1*(Q12-Q16)/4)</f>
        <v>0.98555164573415777</v>
      </c>
      <c r="R15" s="16">
        <f t="shared" si="6"/>
        <v>6.9897668141934849E-3</v>
      </c>
      <c r="S15" s="16">
        <f>R15/$R$8</f>
        <v>4.3979844581111517E-2</v>
      </c>
      <c r="T15" s="16">
        <v>67.905000000000001</v>
      </c>
      <c r="U15" s="16">
        <f>T15/$O$4</f>
        <v>5.2234615384615388</v>
      </c>
      <c r="V15" s="17">
        <f>U15/0.55</f>
        <v>9.4972027972027977</v>
      </c>
      <c r="X15" s="15">
        <v>93</v>
      </c>
      <c r="Y15" s="16"/>
      <c r="Z15" s="16">
        <v>2.8017324407960198E-3</v>
      </c>
      <c r="AA15" s="16">
        <f t="shared" si="7"/>
        <v>-2.8017324407960198E-3</v>
      </c>
      <c r="AB15" s="16">
        <f>AB16+(1*(AB12-AB16)/4)</f>
        <v>0.78745023111674617</v>
      </c>
      <c r="AC15" s="16">
        <f t="shared" si="8"/>
        <v>-3.5579803396878287E-3</v>
      </c>
      <c r="AD15" s="16">
        <f>AC15/$AC$8</f>
        <v>-2.1985204609176141E-2</v>
      </c>
      <c r="AE15" s="16"/>
      <c r="AF15" s="16"/>
      <c r="AG15" s="17"/>
    </row>
    <row r="16" spans="1:33" ht="15" thickBot="1" x14ac:dyDescent="0.35">
      <c r="A16" s="28"/>
      <c r="B16" s="32">
        <v>59</v>
      </c>
      <c r="C16" s="32">
        <v>13.1</v>
      </c>
      <c r="D16" s="35">
        <f t="shared" si="0"/>
        <v>1.0314960629921259</v>
      </c>
      <c r="E16" s="35">
        <v>6.0845227100000003E-2</v>
      </c>
      <c r="F16" s="35">
        <v>1.5722438353731299E-2</v>
      </c>
      <c r="G16" s="1">
        <f t="shared" si="9"/>
        <v>4.5122788746268704E-2</v>
      </c>
      <c r="H16" s="33">
        <f t="shared" si="1"/>
        <v>0.34469577044809241</v>
      </c>
      <c r="I16" s="33">
        <f t="shared" si="2"/>
        <v>0.98926350237336846</v>
      </c>
      <c r="J16" s="32">
        <f>$J$14+(C16-$C$14)</f>
        <v>7.3850000000000007</v>
      </c>
      <c r="K16" s="32">
        <f t="shared" si="4"/>
        <v>1.0572655690765926</v>
      </c>
      <c r="L16" s="28"/>
      <c r="M16" s="24">
        <v>81</v>
      </c>
      <c r="N16" s="25">
        <v>0.16534599150714199</v>
      </c>
      <c r="O16" s="25">
        <v>8.9961564477611892E-3</v>
      </c>
      <c r="P16" s="25">
        <f t="shared" si="5"/>
        <v>0.1563498350593808</v>
      </c>
      <c r="Q16" s="25">
        <f>P16/P8</f>
        <v>0.98375834687804309</v>
      </c>
      <c r="R16" s="25">
        <f t="shared" si="6"/>
        <v>0.1589311394973745</v>
      </c>
      <c r="S16" s="25">
        <f>R16/R8</f>
        <v>1</v>
      </c>
      <c r="T16" s="25"/>
      <c r="U16" s="25"/>
      <c r="V16" s="26"/>
      <c r="X16" s="24">
        <v>94</v>
      </c>
      <c r="Y16" s="25">
        <v>0.126073678548</v>
      </c>
      <c r="Z16" s="25">
        <v>2.8126223452736299E-3</v>
      </c>
      <c r="AA16" s="25">
        <f t="shared" si="7"/>
        <v>0.12326105620272637</v>
      </c>
      <c r="AB16" s="25">
        <f>AA16/AA8</f>
        <v>0.76164545113755833</v>
      </c>
      <c r="AC16" s="25">
        <f t="shared" si="8"/>
        <v>0.16183521613452739</v>
      </c>
      <c r="AD16" s="25">
        <f>AC16/AC8</f>
        <v>1</v>
      </c>
      <c r="AE16" s="25"/>
      <c r="AF16" s="25"/>
      <c r="AG16" s="26"/>
    </row>
    <row r="17" spans="2:38" ht="15" thickBot="1" x14ac:dyDescent="0.35">
      <c r="B17" s="32">
        <v>60</v>
      </c>
      <c r="C17" s="32">
        <v>13.3</v>
      </c>
      <c r="D17" s="35">
        <f t="shared" si="0"/>
        <v>1.0472440944881891</v>
      </c>
      <c r="E17" s="35">
        <v>6.6398201999999906E-2</v>
      </c>
      <c r="F17" s="35">
        <v>2.35091181462686E-2</v>
      </c>
      <c r="G17" s="1">
        <f t="shared" si="9"/>
        <v>4.2889083853731302E-2</v>
      </c>
      <c r="H17" s="33">
        <f t="shared" si="1"/>
        <v>0.51540946828137113</v>
      </c>
      <c r="I17" s="33">
        <f t="shared" si="2"/>
        <v>0.94029217797926612</v>
      </c>
      <c r="J17" s="32">
        <f>$J$14+(C17-$C$14)</f>
        <v>7.5850000000000017</v>
      </c>
      <c r="K17" s="32">
        <f t="shared" si="4"/>
        <v>1.0858983536148892</v>
      </c>
    </row>
    <row r="18" spans="2:38" ht="15" thickBot="1" x14ac:dyDescent="0.35">
      <c r="B18" s="32">
        <v>61</v>
      </c>
      <c r="C18" s="32">
        <v>13.5</v>
      </c>
      <c r="D18" s="35">
        <f t="shared" si="0"/>
        <v>1.0629921259842521</v>
      </c>
      <c r="E18" s="35">
        <v>7.2554083599999999E-2</v>
      </c>
      <c r="F18" s="35">
        <v>3.2849533676616902E-2</v>
      </c>
      <c r="G18" s="1">
        <f t="shared" si="9"/>
        <v>3.9704549923383098E-2</v>
      </c>
      <c r="H18" s="33">
        <f t="shared" si="1"/>
        <v>0.7201869751223916</v>
      </c>
      <c r="I18" s="33">
        <f t="shared" si="2"/>
        <v>0.8704750572539075</v>
      </c>
      <c r="J18" s="32">
        <f>$J$14+(C18-$C$14)</f>
        <v>7.785000000000001</v>
      </c>
      <c r="K18" s="32">
        <f t="shared" si="4"/>
        <v>1.1145311381531855</v>
      </c>
      <c r="X18" s="55" t="s">
        <v>27</v>
      </c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7"/>
    </row>
    <row r="19" spans="2:38" ht="58.2" thickBot="1" x14ac:dyDescent="0.35">
      <c r="B19" s="32">
        <v>62</v>
      </c>
      <c r="C19" s="32">
        <v>13.7</v>
      </c>
      <c r="D19" s="35">
        <f t="shared" si="0"/>
        <v>1.078740157480315</v>
      </c>
      <c r="E19" s="35">
        <v>8.0011036100000002E-2</v>
      </c>
      <c r="F19" s="35">
        <v>4.68832083393034E-2</v>
      </c>
      <c r="G19" s="34">
        <f t="shared" si="9"/>
        <v>3.3127827760696602E-2</v>
      </c>
      <c r="H19" s="33">
        <f t="shared" si="1"/>
        <v>1.027858609206082</v>
      </c>
      <c r="I19" s="33">
        <f t="shared" si="2"/>
        <v>0.72628824208650944</v>
      </c>
      <c r="J19" s="32">
        <f>$J$14+(C19-$C$14)</f>
        <v>7.9850000000000003</v>
      </c>
      <c r="K19" s="32">
        <f t="shared" si="4"/>
        <v>1.1431639226914818</v>
      </c>
      <c r="X19" s="41" t="s">
        <v>4</v>
      </c>
      <c r="Y19" s="42" t="s">
        <v>6</v>
      </c>
      <c r="Z19" s="42" t="s">
        <v>7</v>
      </c>
      <c r="AA19" s="42" t="s">
        <v>10</v>
      </c>
      <c r="AB19" s="42" t="s">
        <v>11</v>
      </c>
      <c r="AC19" s="42" t="s">
        <v>12</v>
      </c>
      <c r="AD19" s="45" t="s">
        <v>13</v>
      </c>
      <c r="AE19" s="42" t="s">
        <v>14</v>
      </c>
      <c r="AF19" s="42" t="s">
        <v>15</v>
      </c>
      <c r="AG19" s="45" t="s">
        <v>18</v>
      </c>
      <c r="AH19" s="43" t="s">
        <v>35</v>
      </c>
      <c r="AI19" s="43" t="s">
        <v>37</v>
      </c>
      <c r="AJ19" s="43" t="s">
        <v>38</v>
      </c>
      <c r="AK19" s="43" t="s">
        <v>39</v>
      </c>
      <c r="AL19" s="43" t="s">
        <v>40</v>
      </c>
    </row>
    <row r="20" spans="2:38" x14ac:dyDescent="0.3">
      <c r="B20" s="32"/>
      <c r="C20" s="32"/>
      <c r="D20" s="35"/>
      <c r="E20" s="35"/>
      <c r="F20" s="35"/>
      <c r="G20" s="36"/>
      <c r="H20" s="33"/>
      <c r="I20" s="33"/>
      <c r="J20" s="32"/>
      <c r="K20" s="32"/>
      <c r="X20" s="18">
        <v>86</v>
      </c>
      <c r="Y20" s="19">
        <v>0.16483175314000001</v>
      </c>
      <c r="Z20" s="19">
        <v>2.9965370054726298E-3</v>
      </c>
      <c r="AA20" s="19">
        <f t="shared" ref="AA20:AA28" si="10">Y20-Z20</f>
        <v>0.16183521613452739</v>
      </c>
      <c r="AB20" s="19">
        <f>AA20/AA20</f>
        <v>1</v>
      </c>
      <c r="AC20" s="19">
        <f t="shared" ref="AC20:AC28" si="11">AA20/AB20</f>
        <v>0.16183521613452739</v>
      </c>
      <c r="AD20" s="46">
        <f>AC20/AC20</f>
        <v>1</v>
      </c>
      <c r="AE20" s="19"/>
      <c r="AF20" s="19"/>
      <c r="AG20" s="49"/>
      <c r="AH20" s="20"/>
      <c r="AI20" s="20"/>
      <c r="AJ20" s="20"/>
      <c r="AK20" s="20"/>
      <c r="AL20" s="20"/>
    </row>
    <row r="21" spans="2:38" x14ac:dyDescent="0.3">
      <c r="B21" s="32"/>
      <c r="C21" s="32"/>
      <c r="D21" s="35"/>
      <c r="E21" s="35"/>
      <c r="F21" s="35"/>
      <c r="G21" s="36"/>
      <c r="H21" s="33"/>
      <c r="I21" s="33"/>
      <c r="J21" s="32"/>
      <c r="K21" s="32"/>
      <c r="X21" s="15">
        <v>87</v>
      </c>
      <c r="Y21" s="16">
        <v>0.17587</v>
      </c>
      <c r="Z21" s="16">
        <v>3.4320967293532301E-3</v>
      </c>
      <c r="AA21" s="16">
        <f t="shared" si="10"/>
        <v>0.17243790327064676</v>
      </c>
      <c r="AB21" s="16">
        <f>AB24+(3*(AB20-AB24)/4)</f>
        <v>0.96621614276357748</v>
      </c>
      <c r="AC21" s="16">
        <f>AA21/AB21</f>
        <v>0.17846721415504277</v>
      </c>
      <c r="AD21" s="47">
        <f>AC21/$AC$8</f>
        <v>1.10277119169594</v>
      </c>
      <c r="AE21" s="16">
        <v>-10.454062499999701</v>
      </c>
      <c r="AF21" s="16">
        <f>AE21/$O$4</f>
        <v>-0.80415865384613083</v>
      </c>
      <c r="AG21" s="50">
        <f>AF21/0.55</f>
        <v>-1.4621066433566015</v>
      </c>
      <c r="AH21" s="17">
        <v>0.56301869459459397</v>
      </c>
      <c r="AI21" s="17">
        <f>AH21/AB21</f>
        <v>0.58270470723480605</v>
      </c>
      <c r="AJ21" s="17">
        <f>AI21/$O$2</f>
        <v>43.878366508645037</v>
      </c>
      <c r="AK21" s="17">
        <f>AI21/$F$4</f>
        <v>3.510285079235731</v>
      </c>
      <c r="AL21" s="17" t="e">
        <f>AI21/$L$4</f>
        <v>#REF!</v>
      </c>
    </row>
    <row r="22" spans="2:38" x14ac:dyDescent="0.3">
      <c r="B22" s="32"/>
      <c r="C22" s="32"/>
      <c r="D22" s="35"/>
      <c r="E22" s="35"/>
      <c r="F22" s="35"/>
      <c r="G22" s="36"/>
      <c r="H22" s="33"/>
      <c r="I22" s="33"/>
      <c r="J22" s="32"/>
      <c r="K22" s="32"/>
      <c r="X22" s="15">
        <v>88</v>
      </c>
      <c r="Y22" s="16">
        <v>0.18190000000000001</v>
      </c>
      <c r="Z22" s="16">
        <v>2.91681672189054E-3</v>
      </c>
      <c r="AA22" s="16">
        <f t="shared" si="10"/>
        <v>0.17898318327810947</v>
      </c>
      <c r="AB22" s="16">
        <f>AB24+(2*(AB20-AB24)/4)</f>
        <v>0.93243228552715496</v>
      </c>
      <c r="AC22" s="16">
        <f t="shared" si="11"/>
        <v>0.19195300941013693</v>
      </c>
      <c r="AD22" s="47">
        <f>AC22/$AC$8</f>
        <v>1.1861016038102226</v>
      </c>
      <c r="AE22" s="16">
        <v>-21.1110937499997</v>
      </c>
      <c r="AF22" s="16">
        <f>AE22/$O$4</f>
        <v>-1.6239302884615154</v>
      </c>
      <c r="AG22" s="50">
        <f>AF22/0.55</f>
        <v>-2.9526005244754825</v>
      </c>
      <c r="AH22" s="17">
        <v>1.3830815543478201</v>
      </c>
      <c r="AI22" s="17">
        <f>AH22/AB22</f>
        <v>1.4833050890831054</v>
      </c>
      <c r="AJ22" s="17">
        <f>AI22/$O$2</f>
        <v>111.69466032252299</v>
      </c>
      <c r="AK22" s="17">
        <f>AI22/$F$4</f>
        <v>8.9356129399941775</v>
      </c>
      <c r="AL22" s="17" t="e">
        <f>AI22/$L$4</f>
        <v>#REF!</v>
      </c>
    </row>
    <row r="23" spans="2:38" x14ac:dyDescent="0.3">
      <c r="B23" s="32"/>
      <c r="C23" s="32"/>
      <c r="D23" s="32"/>
      <c r="E23" s="34"/>
      <c r="F23" s="34"/>
      <c r="G23" s="32"/>
      <c r="H23" s="33"/>
      <c r="I23" s="33"/>
      <c r="J23" s="34"/>
      <c r="K23" s="34"/>
      <c r="X23" s="15">
        <v>89</v>
      </c>
      <c r="Y23" s="16">
        <v>0.18606</v>
      </c>
      <c r="Z23" s="16">
        <v>2.8825604771144302E-3</v>
      </c>
      <c r="AA23" s="16">
        <f t="shared" si="10"/>
        <v>0.18317743952288557</v>
      </c>
      <c r="AB23" s="16">
        <f>AB24+(1*(AB20-AB24)/4)</f>
        <v>0.89864842829073244</v>
      </c>
      <c r="AC23" s="16">
        <f t="shared" si="11"/>
        <v>0.203836599226348</v>
      </c>
      <c r="AD23" s="47">
        <f>AC23/$AC$8</f>
        <v>1.2595317885379562</v>
      </c>
      <c r="AE23" s="16">
        <v>-31.869374999999799</v>
      </c>
      <c r="AF23" s="16">
        <f>AE23/$O$4</f>
        <v>-2.4514903846153691</v>
      </c>
      <c r="AG23" s="50">
        <f>AF23/0.55</f>
        <v>-4.4572552447552161</v>
      </c>
      <c r="AH23" s="17">
        <v>2.22360759090909</v>
      </c>
      <c r="AI23" s="17">
        <f>AH23/AB23</f>
        <v>2.4743910086600676</v>
      </c>
      <c r="AJ23" s="17">
        <f>AI23/$O$2</f>
        <v>186.32462414608943</v>
      </c>
      <c r="AK23" s="17">
        <f>AI23/$F$4</f>
        <v>14.906036848599642</v>
      </c>
      <c r="AL23" s="17" t="e">
        <f>AI23/$L$4</f>
        <v>#REF!</v>
      </c>
    </row>
    <row r="24" spans="2:38" x14ac:dyDescent="0.3">
      <c r="B24" s="32"/>
      <c r="C24" s="32"/>
      <c r="D24" s="32"/>
      <c r="E24" s="34"/>
      <c r="F24" s="34"/>
      <c r="G24" s="32"/>
      <c r="H24" s="33"/>
      <c r="I24" s="33"/>
      <c r="J24" s="34"/>
      <c r="K24" s="34"/>
      <c r="X24" s="21">
        <v>90</v>
      </c>
      <c r="Y24" s="22">
        <v>0.14281068616078399</v>
      </c>
      <c r="Z24" s="22">
        <v>2.8451413771144198E-3</v>
      </c>
      <c r="AA24" s="22">
        <f t="shared" si="10"/>
        <v>0.13996554478366957</v>
      </c>
      <c r="AB24" s="22">
        <f>AA24/AA20</f>
        <v>0.86486457105430992</v>
      </c>
      <c r="AC24" s="22">
        <f t="shared" si="11"/>
        <v>0.16183521613452739</v>
      </c>
      <c r="AD24" s="47">
        <f>AC24/AC20</f>
        <v>1</v>
      </c>
      <c r="AE24" s="22"/>
      <c r="AF24" s="22"/>
      <c r="AG24" s="50"/>
      <c r="AH24" s="23"/>
      <c r="AI24" s="23"/>
      <c r="AJ24" s="23"/>
      <c r="AK24" s="23"/>
      <c r="AL24" s="23"/>
    </row>
    <row r="25" spans="2:38" x14ac:dyDescent="0.3">
      <c r="B25" s="32"/>
      <c r="C25" s="32"/>
      <c r="D25" s="32"/>
      <c r="E25" s="34"/>
      <c r="F25" s="34"/>
      <c r="G25" s="32"/>
      <c r="H25" s="33"/>
      <c r="I25" s="33"/>
      <c r="J25" s="34"/>
      <c r="K25" s="34"/>
      <c r="X25" s="15">
        <v>91</v>
      </c>
      <c r="Y25" s="16">
        <v>0.18418999999999999</v>
      </c>
      <c r="Z25" s="16">
        <v>2.87734689402985E-3</v>
      </c>
      <c r="AA25" s="16">
        <f t="shared" si="10"/>
        <v>0.18131265310597014</v>
      </c>
      <c r="AB25" s="16">
        <f>AB28+(3*(AB24-AB28)/4)</f>
        <v>0.83905979107512207</v>
      </c>
      <c r="AC25" s="16">
        <f t="shared" si="11"/>
        <v>0.21609026559793401</v>
      </c>
      <c r="AD25" s="47">
        <f>AC25/$AC$8</f>
        <v>1.3352487224925538</v>
      </c>
      <c r="AE25" s="16">
        <v>-42.164107142856203</v>
      </c>
      <c r="AF25" s="16">
        <f>AE25/$O$4</f>
        <v>-3.2433928571427848</v>
      </c>
      <c r="AG25" s="50">
        <f>AF25/0.55</f>
        <v>-5.8970779220777905</v>
      </c>
      <c r="AH25" s="17">
        <v>2.9880425520833298</v>
      </c>
      <c r="AI25" s="17">
        <f>AH25/AB25</f>
        <v>3.5611795295954143</v>
      </c>
      <c r="AJ25" s="17">
        <f>AI25/$O$2</f>
        <v>268.16110915628121</v>
      </c>
      <c r="AK25" s="17">
        <f>AI25/$F$4</f>
        <v>21.452985040296252</v>
      </c>
      <c r="AL25" s="17" t="e">
        <f>AI25/$L$4</f>
        <v>#REF!</v>
      </c>
    </row>
    <row r="26" spans="2:38" ht="15" thickBot="1" x14ac:dyDescent="0.35">
      <c r="H26" s="27"/>
      <c r="I26" s="27"/>
      <c r="X26" s="15">
        <v>92</v>
      </c>
      <c r="Y26" s="16">
        <v>0.17768</v>
      </c>
      <c r="Z26" s="16">
        <v>2.8192503910447701E-3</v>
      </c>
      <c r="AA26" s="16">
        <f t="shared" si="10"/>
        <v>0.17486074960895523</v>
      </c>
      <c r="AB26" s="16">
        <f>AB28+(2*(AB24-AB28)/4)</f>
        <v>0.81325501109593412</v>
      </c>
      <c r="AC26" s="16">
        <f t="shared" si="11"/>
        <v>0.21501343025641451</v>
      </c>
      <c r="AD26" s="47">
        <f>AC26/$AC$8</f>
        <v>1.3285948225118203</v>
      </c>
      <c r="AE26" s="16">
        <v>-57.243124999999402</v>
      </c>
      <c r="AF26" s="16">
        <f>AE26/$O$4</f>
        <v>-4.4033173076922614</v>
      </c>
      <c r="AG26" s="50">
        <f>AF26/0.55</f>
        <v>-8.0060314685313845</v>
      </c>
      <c r="AH26" s="17">
        <v>4.4235070714285696</v>
      </c>
      <c r="AI26" s="17">
        <f>AH26/AB26</f>
        <v>5.4392619917183129</v>
      </c>
      <c r="AJ26" s="17">
        <f>AI26/$O$2</f>
        <v>409.5829813040898</v>
      </c>
      <c r="AK26" s="17">
        <f>AI26/$F$4</f>
        <v>32.76678560258992</v>
      </c>
      <c r="AL26" s="17" t="e">
        <f>AI26/$L$4</f>
        <v>#REF!</v>
      </c>
    </row>
    <row r="27" spans="2:38" ht="15" thickBot="1" x14ac:dyDescent="0.35">
      <c r="B27" s="55" t="s">
        <v>26</v>
      </c>
      <c r="C27" s="56"/>
      <c r="D27" s="56"/>
      <c r="E27" s="56"/>
      <c r="F27" s="56"/>
      <c r="G27" s="56"/>
      <c r="H27" s="56"/>
      <c r="I27" s="56"/>
      <c r="J27" s="57"/>
      <c r="X27" s="15">
        <v>93</v>
      </c>
      <c r="Y27" s="16">
        <v>0.1787</v>
      </c>
      <c r="Z27" s="16">
        <v>2.8017324407960198E-3</v>
      </c>
      <c r="AA27" s="16">
        <f t="shared" si="10"/>
        <v>0.17589826755920399</v>
      </c>
      <c r="AB27" s="16">
        <f>AB28+(1*(AB24-AB28)/4)</f>
        <v>0.78745023111674617</v>
      </c>
      <c r="AC27" s="16">
        <f t="shared" si="11"/>
        <v>0.22337699654967219</v>
      </c>
      <c r="AD27" s="47">
        <f>AC27/$AC$8</f>
        <v>1.3802743425385702</v>
      </c>
      <c r="AE27" s="16">
        <v>-77.542499999999606</v>
      </c>
      <c r="AF27" s="16">
        <f>AE27/$O$4</f>
        <v>-5.9648076923076623</v>
      </c>
      <c r="AG27" s="50">
        <f>AF27/0.55</f>
        <v>-10.845104895104839</v>
      </c>
      <c r="AH27" s="17">
        <v>5.3943426666666596</v>
      </c>
      <c r="AI27" s="17">
        <f>AH27/AB27</f>
        <v>6.8503918768510754</v>
      </c>
      <c r="AJ27" s="17">
        <f>AI27/$O$2</f>
        <v>515.84276181107498</v>
      </c>
      <c r="AK27" s="17">
        <f>AI27/$F$4</f>
        <v>41.267606205449965</v>
      </c>
      <c r="AL27" s="17" t="e">
        <f>AI27/$L$4</f>
        <v>#REF!</v>
      </c>
    </row>
    <row r="28" spans="2:38" ht="29.4" thickBot="1" x14ac:dyDescent="0.35">
      <c r="B28" s="11" t="s">
        <v>4</v>
      </c>
      <c r="C28" s="12" t="s">
        <v>5</v>
      </c>
      <c r="D28" s="12" t="s">
        <v>17</v>
      </c>
      <c r="E28" s="12" t="s">
        <v>6</v>
      </c>
      <c r="F28" s="12" t="s">
        <v>7</v>
      </c>
      <c r="G28" s="13" t="s">
        <v>10</v>
      </c>
      <c r="H28" s="12" t="s">
        <v>24</v>
      </c>
      <c r="I28" s="13" t="s">
        <v>25</v>
      </c>
      <c r="J28" s="40" t="s">
        <v>36</v>
      </c>
      <c r="X28" s="24">
        <v>94</v>
      </c>
      <c r="Y28" s="25">
        <v>0.126073678548</v>
      </c>
      <c r="Z28" s="25">
        <v>2.8126223452736299E-3</v>
      </c>
      <c r="AA28" s="25">
        <f t="shared" si="10"/>
        <v>0.12326105620272637</v>
      </c>
      <c r="AB28" s="25">
        <f>AA28/AA20</f>
        <v>0.76164545113755833</v>
      </c>
      <c r="AC28" s="25">
        <f t="shared" si="11"/>
        <v>0.16183521613452739</v>
      </c>
      <c r="AD28" s="48">
        <f>AC28/AC20</f>
        <v>1</v>
      </c>
      <c r="AE28" s="25"/>
      <c r="AF28" s="25"/>
      <c r="AG28" s="51"/>
      <c r="AH28" s="26"/>
      <c r="AI28" s="26"/>
      <c r="AJ28" s="26"/>
      <c r="AK28" s="26"/>
      <c r="AL28" s="26"/>
    </row>
    <row r="29" spans="2:38" ht="15" thickBot="1" x14ac:dyDescent="0.35">
      <c r="B29" s="1">
        <v>71</v>
      </c>
      <c r="E29" s="1">
        <v>5.4753000000000003E-2</v>
      </c>
      <c r="F29" s="1">
        <v>1.2211771615920399E-2</v>
      </c>
      <c r="G29" s="1">
        <f>E29-F29</f>
        <v>4.2541228384079602E-2</v>
      </c>
      <c r="H29" s="1">
        <v>9.4999999999999998E-3</v>
      </c>
      <c r="I29" s="1">
        <v>1.35E-2</v>
      </c>
      <c r="J29" s="1">
        <v>3.7499999999999999E-2</v>
      </c>
    </row>
    <row r="30" spans="2:38" ht="15" thickBot="1" x14ac:dyDescent="0.35">
      <c r="X30" s="55" t="s">
        <v>32</v>
      </c>
      <c r="Y30" s="56"/>
      <c r="Z30" s="56"/>
      <c r="AA30" s="56"/>
      <c r="AB30" s="56"/>
      <c r="AC30" s="56"/>
      <c r="AD30" s="56"/>
      <c r="AE30" s="56"/>
      <c r="AF30" s="56"/>
      <c r="AG30" s="57"/>
    </row>
    <row r="31" spans="2:38" ht="29.4" thickBot="1" x14ac:dyDescent="0.35">
      <c r="B31" s="55" t="s">
        <v>23</v>
      </c>
      <c r="C31" s="56"/>
      <c r="D31" s="56"/>
      <c r="E31" s="56"/>
      <c r="F31" s="56"/>
      <c r="G31" s="57"/>
      <c r="H31"/>
      <c r="I31"/>
      <c r="X31" s="11" t="s">
        <v>4</v>
      </c>
      <c r="Y31" s="12" t="s">
        <v>6</v>
      </c>
      <c r="Z31" s="12" t="s">
        <v>7</v>
      </c>
      <c r="AA31" s="12" t="s">
        <v>10</v>
      </c>
      <c r="AB31" s="12" t="s">
        <v>11</v>
      </c>
      <c r="AC31" s="12" t="s">
        <v>12</v>
      </c>
      <c r="AD31" s="12" t="s">
        <v>13</v>
      </c>
      <c r="AE31" s="12" t="s">
        <v>14</v>
      </c>
      <c r="AF31" s="12" t="s">
        <v>15</v>
      </c>
      <c r="AG31" s="12" t="s">
        <v>18</v>
      </c>
    </row>
    <row r="32" spans="2:38" ht="15" thickBot="1" x14ac:dyDescent="0.35">
      <c r="B32" s="11" t="s">
        <v>4</v>
      </c>
      <c r="C32" s="12" t="s">
        <v>5</v>
      </c>
      <c r="D32" s="12" t="s">
        <v>17</v>
      </c>
      <c r="E32" s="12" t="s">
        <v>6</v>
      </c>
      <c r="F32" s="12" t="s">
        <v>7</v>
      </c>
      <c r="G32" s="13" t="s">
        <v>10</v>
      </c>
      <c r="H32"/>
      <c r="I32"/>
      <c r="X32" s="18">
        <v>86</v>
      </c>
      <c r="Y32" s="19">
        <v>0.16483175314000001</v>
      </c>
      <c r="Z32" s="19">
        <v>2.9965370054726298E-3</v>
      </c>
      <c r="AA32" s="19">
        <f t="shared" ref="AA32:AA40" si="12">Y32-Z32</f>
        <v>0.16183521613452739</v>
      </c>
      <c r="AB32" s="19">
        <f>AA32/AA32</f>
        <v>1</v>
      </c>
      <c r="AC32" s="19">
        <f t="shared" ref="AC32:AC40" si="13">AA32/AB32</f>
        <v>0.16183521613452739</v>
      </c>
      <c r="AD32" s="19">
        <f>AC32/AC32</f>
        <v>1</v>
      </c>
      <c r="AE32" s="19"/>
      <c r="AF32" s="19"/>
      <c r="AG32" s="20"/>
    </row>
    <row r="33" spans="2:33" x14ac:dyDescent="0.3">
      <c r="B33" s="1">
        <v>72</v>
      </c>
      <c r="E33" s="1">
        <v>0.178349629161764</v>
      </c>
      <c r="F33" s="1">
        <v>1.23503743771144E-2</v>
      </c>
      <c r="G33" s="1">
        <f>E33-F33</f>
        <v>0.16599925478464961</v>
      </c>
      <c r="X33" s="15">
        <v>87</v>
      </c>
      <c r="Y33" s="16"/>
      <c r="Z33" s="16">
        <v>3.4320967293532301E-3</v>
      </c>
      <c r="AA33" s="16">
        <f t="shared" si="12"/>
        <v>-3.4320967293532301E-3</v>
      </c>
      <c r="AB33" s="16">
        <f>AB36+(3*(AB32-AB36)/4)</f>
        <v>0.96621614276357748</v>
      </c>
      <c r="AC33" s="16">
        <f t="shared" si="13"/>
        <v>-3.5521003815323611E-3</v>
      </c>
      <c r="AD33" s="16">
        <f>AC33/$AC$8</f>
        <v>-2.1948871613824996E-2</v>
      </c>
      <c r="AE33" s="16"/>
      <c r="AF33" s="16"/>
      <c r="AG33" s="17"/>
    </row>
    <row r="34" spans="2:33" x14ac:dyDescent="0.3">
      <c r="X34" s="15">
        <v>88</v>
      </c>
      <c r="Y34" s="16"/>
      <c r="Z34" s="16">
        <v>2.91681672189054E-3</v>
      </c>
      <c r="AA34" s="16">
        <f t="shared" si="12"/>
        <v>-2.91681672189054E-3</v>
      </c>
      <c r="AB34" s="16">
        <f>AB36+(2*(AB32-AB36)/4)</f>
        <v>0.93243228552715496</v>
      </c>
      <c r="AC34" s="16">
        <f t="shared" si="13"/>
        <v>-3.1281807453090323E-3</v>
      </c>
      <c r="AD34" s="16">
        <f>AC34/$AC$8</f>
        <v>-1.9329419269960971E-2</v>
      </c>
      <c r="AE34" s="16"/>
      <c r="AF34" s="16"/>
      <c r="AG34" s="17"/>
    </row>
    <row r="35" spans="2:33" x14ac:dyDescent="0.3">
      <c r="X35" s="15">
        <v>89</v>
      </c>
      <c r="Y35" s="16"/>
      <c r="Z35" s="16">
        <v>2.8825604771144302E-3</v>
      </c>
      <c r="AA35" s="16">
        <f t="shared" si="12"/>
        <v>-2.8825604771144302E-3</v>
      </c>
      <c r="AB35" s="16">
        <f>AB36+(1*(AB32-AB36)/4)</f>
        <v>0.89864842829073244</v>
      </c>
      <c r="AC35" s="16">
        <f t="shared" si="13"/>
        <v>-3.207662069355847E-3</v>
      </c>
      <c r="AD35" s="16">
        <f>AC35/$AC$8</f>
        <v>-1.9820544291728449E-2</v>
      </c>
      <c r="AE35" s="16"/>
      <c r="AF35" s="16"/>
      <c r="AG35" s="17"/>
    </row>
    <row r="36" spans="2:33" x14ac:dyDescent="0.3">
      <c r="X36" s="21">
        <v>90</v>
      </c>
      <c r="Y36" s="22">
        <v>0.14281068616078399</v>
      </c>
      <c r="Z36" s="22">
        <v>2.8451413771144198E-3</v>
      </c>
      <c r="AA36" s="22">
        <f t="shared" si="12"/>
        <v>0.13996554478366957</v>
      </c>
      <c r="AB36" s="22">
        <f>AA36/AA32</f>
        <v>0.86486457105430992</v>
      </c>
      <c r="AC36" s="22">
        <f t="shared" si="13"/>
        <v>0.16183521613452739</v>
      </c>
      <c r="AD36" s="22">
        <f>AC36/AC32</f>
        <v>1</v>
      </c>
      <c r="AE36" s="22"/>
      <c r="AF36" s="22"/>
      <c r="AG36" s="23"/>
    </row>
    <row r="37" spans="2:33" x14ac:dyDescent="0.3">
      <c r="X37" s="15">
        <v>91</v>
      </c>
      <c r="Y37" s="16"/>
      <c r="Z37" s="16">
        <v>2.87734689402985E-3</v>
      </c>
      <c r="AA37" s="16">
        <f t="shared" si="12"/>
        <v>-2.87734689402985E-3</v>
      </c>
      <c r="AB37" s="16">
        <f>AB40+(3*(AB36-AB40)/4)</f>
        <v>0.83905979107512207</v>
      </c>
      <c r="AC37" s="16">
        <f t="shared" si="13"/>
        <v>-3.4292513175288573E-3</v>
      </c>
      <c r="AD37" s="16">
        <f>AC37/$AC$8</f>
        <v>-2.1189771913909347E-2</v>
      </c>
      <c r="AE37" s="16"/>
      <c r="AF37" s="16"/>
      <c r="AG37" s="17"/>
    </row>
    <row r="38" spans="2:33" x14ac:dyDescent="0.3">
      <c r="X38" s="15">
        <v>92</v>
      </c>
      <c r="Y38" s="16"/>
      <c r="Z38" s="16">
        <v>2.8192503910447701E-3</v>
      </c>
      <c r="AA38" s="16">
        <f t="shared" si="12"/>
        <v>-2.8192503910447701E-3</v>
      </c>
      <c r="AB38" s="16">
        <f>AB40+(2*(AB36-AB40)/4)</f>
        <v>0.81325501109593412</v>
      </c>
      <c r="AC38" s="16">
        <f t="shared" si="13"/>
        <v>-3.4666252929023791E-3</v>
      </c>
      <c r="AD38" s="16">
        <f>AC38/$AC$8</f>
        <v>-2.1420710372584834E-2</v>
      </c>
      <c r="AE38" s="16"/>
      <c r="AF38" s="16"/>
      <c r="AG38" s="17"/>
    </row>
    <row r="39" spans="2:33" x14ac:dyDescent="0.3">
      <c r="X39" s="15">
        <v>93</v>
      </c>
      <c r="Y39" s="16"/>
      <c r="Z39" s="16">
        <v>2.8017324407960198E-3</v>
      </c>
      <c r="AA39" s="16">
        <f t="shared" si="12"/>
        <v>-2.8017324407960198E-3</v>
      </c>
      <c r="AB39" s="16">
        <f>AB40+(1*(AB36-AB40)/4)</f>
        <v>0.78745023111674617</v>
      </c>
      <c r="AC39" s="16">
        <f t="shared" si="13"/>
        <v>-3.5579803396878287E-3</v>
      </c>
      <c r="AD39" s="16">
        <f>AC39/$AC$8</f>
        <v>-2.1985204609176141E-2</v>
      </c>
      <c r="AE39" s="16"/>
      <c r="AF39" s="16"/>
      <c r="AG39" s="17"/>
    </row>
    <row r="40" spans="2:33" ht="15" thickBot="1" x14ac:dyDescent="0.35">
      <c r="X40" s="24">
        <v>94</v>
      </c>
      <c r="Y40" s="25">
        <v>0.126073678548</v>
      </c>
      <c r="Z40" s="25">
        <v>2.8126223452736299E-3</v>
      </c>
      <c r="AA40" s="25">
        <f t="shared" si="12"/>
        <v>0.12326105620272637</v>
      </c>
      <c r="AB40" s="25">
        <f>AA40/AA32</f>
        <v>0.76164545113755833</v>
      </c>
      <c r="AC40" s="25">
        <f t="shared" si="13"/>
        <v>0.16183521613452739</v>
      </c>
      <c r="AD40" s="25">
        <f>AC40/AC32</f>
        <v>1</v>
      </c>
      <c r="AE40" s="25"/>
      <c r="AF40" s="25"/>
      <c r="AG40" s="26"/>
    </row>
    <row r="42" spans="2:33" x14ac:dyDescent="0.3">
      <c r="X42"/>
      <c r="Y42"/>
      <c r="Z42"/>
      <c r="AA42"/>
      <c r="AB42"/>
      <c r="AC42"/>
      <c r="AD42"/>
      <c r="AE42"/>
      <c r="AF42"/>
      <c r="AG42"/>
    </row>
    <row r="43" spans="2:33" x14ac:dyDescent="0.3">
      <c r="X43"/>
      <c r="Y43"/>
      <c r="Z43"/>
      <c r="AA43"/>
      <c r="AB43"/>
      <c r="AC43"/>
      <c r="AD43"/>
      <c r="AE43"/>
      <c r="AF43"/>
      <c r="AG43"/>
    </row>
    <row r="44" spans="2:33" x14ac:dyDescent="0.3">
      <c r="X44"/>
      <c r="Y44"/>
      <c r="Z44"/>
      <c r="AA44"/>
      <c r="AB44"/>
      <c r="AC44"/>
      <c r="AD44"/>
      <c r="AE44"/>
      <c r="AF44"/>
      <c r="AG44"/>
    </row>
    <row r="45" spans="2:33" x14ac:dyDescent="0.3">
      <c r="X45"/>
      <c r="Y45"/>
      <c r="Z45"/>
      <c r="AA45"/>
      <c r="AB45"/>
      <c r="AC45"/>
      <c r="AD45"/>
      <c r="AE45"/>
      <c r="AF45"/>
      <c r="AG45"/>
    </row>
    <row r="46" spans="2:33" x14ac:dyDescent="0.3">
      <c r="X46"/>
      <c r="Y46"/>
      <c r="Z46"/>
      <c r="AA46"/>
      <c r="AB46"/>
      <c r="AC46"/>
      <c r="AD46"/>
      <c r="AE46"/>
      <c r="AF46"/>
      <c r="AG46"/>
    </row>
    <row r="47" spans="2:33" x14ac:dyDescent="0.3">
      <c r="X47"/>
      <c r="Y47"/>
      <c r="Z47"/>
      <c r="AA47"/>
      <c r="AB47"/>
      <c r="AC47"/>
      <c r="AD47"/>
      <c r="AE47"/>
      <c r="AF47"/>
      <c r="AG47"/>
    </row>
    <row r="48" spans="2:33" x14ac:dyDescent="0.3">
      <c r="X48"/>
      <c r="Y48"/>
      <c r="Z48"/>
      <c r="AA48"/>
      <c r="AB48"/>
      <c r="AC48"/>
      <c r="AD48"/>
      <c r="AE48"/>
      <c r="AF48"/>
      <c r="AG48"/>
    </row>
    <row r="49" spans="2:33" x14ac:dyDescent="0.3">
      <c r="X49"/>
      <c r="Y49"/>
      <c r="Z49"/>
      <c r="AA49"/>
      <c r="AB49"/>
      <c r="AC49"/>
      <c r="AD49"/>
      <c r="AE49"/>
      <c r="AF49"/>
      <c r="AG49"/>
    </row>
    <row r="50" spans="2:33" x14ac:dyDescent="0.3">
      <c r="X50"/>
      <c r="Y50"/>
      <c r="Z50"/>
      <c r="AA50"/>
      <c r="AB50"/>
      <c r="AC50"/>
      <c r="AD50"/>
      <c r="AE50"/>
      <c r="AF50"/>
      <c r="AG50"/>
    </row>
    <row r="51" spans="2:33" x14ac:dyDescent="0.3">
      <c r="X51"/>
      <c r="Y51"/>
      <c r="Z51"/>
      <c r="AA51"/>
      <c r="AB51"/>
      <c r="AC51"/>
      <c r="AD51"/>
      <c r="AE51"/>
      <c r="AF51"/>
      <c r="AG51"/>
    </row>
    <row r="52" spans="2:33" x14ac:dyDescent="0.3">
      <c r="X52"/>
      <c r="Y52"/>
      <c r="Z52"/>
      <c r="AA52"/>
      <c r="AB52"/>
      <c r="AC52"/>
      <c r="AD52"/>
      <c r="AE52"/>
      <c r="AF52"/>
      <c r="AG52"/>
    </row>
    <row r="54" spans="2:33" ht="15" thickBot="1" x14ac:dyDescent="0.35"/>
    <row r="55" spans="2:33" ht="15" thickBot="1" x14ac:dyDescent="0.35">
      <c r="B55" s="55" t="s">
        <v>8</v>
      </c>
      <c r="C55" s="56"/>
      <c r="D55" s="56"/>
      <c r="E55" s="56"/>
      <c r="F55" s="56"/>
      <c r="G55" s="56"/>
      <c r="H55" s="56"/>
      <c r="I55" s="56"/>
      <c r="J55" s="56"/>
      <c r="K55" s="57"/>
    </row>
    <row r="56" spans="2:33" ht="29.4" thickBot="1" x14ac:dyDescent="0.35">
      <c r="B56" s="11" t="s">
        <v>4</v>
      </c>
      <c r="C56" s="12" t="s">
        <v>5</v>
      </c>
      <c r="D56" s="12" t="s">
        <v>17</v>
      </c>
      <c r="E56" s="12" t="s">
        <v>6</v>
      </c>
      <c r="F56" s="12" t="s">
        <v>7</v>
      </c>
      <c r="G56" s="12" t="s">
        <v>10</v>
      </c>
      <c r="H56" s="12" t="s">
        <v>21</v>
      </c>
      <c r="I56" s="12" t="s">
        <v>22</v>
      </c>
      <c r="J56" s="12" t="s">
        <v>24</v>
      </c>
      <c r="K56" s="13" t="s">
        <v>25</v>
      </c>
    </row>
    <row r="57" spans="2:33" x14ac:dyDescent="0.3">
      <c r="B57" s="30"/>
      <c r="C57" s="30"/>
      <c r="D57" s="30">
        <f t="shared" ref="D57:D68" si="14">C57/$O$4</f>
        <v>0</v>
      </c>
      <c r="E57" s="30"/>
      <c r="F57" s="30"/>
      <c r="G57" s="30">
        <f>E57-F57</f>
        <v>0</v>
      </c>
      <c r="H57" s="31">
        <f>F57/$C$4</f>
        <v>0</v>
      </c>
      <c r="I57" s="31">
        <f>G57/$C$4</f>
        <v>0</v>
      </c>
      <c r="J57" s="30"/>
      <c r="K57" s="30"/>
    </row>
    <row r="58" spans="2:33" x14ac:dyDescent="0.3">
      <c r="B58" s="30"/>
      <c r="C58" s="30"/>
      <c r="D58" s="30">
        <f t="shared" si="14"/>
        <v>0</v>
      </c>
      <c r="E58" s="30"/>
      <c r="F58" s="30"/>
      <c r="G58" s="30">
        <f t="shared" ref="G58:G68" si="15">E58-F58</f>
        <v>0</v>
      </c>
      <c r="H58" s="31">
        <f t="shared" ref="H58:I68" si="16">F58/$C$4</f>
        <v>0</v>
      </c>
      <c r="I58" s="31">
        <f t="shared" si="16"/>
        <v>0</v>
      </c>
      <c r="J58" s="30"/>
      <c r="K58" s="30"/>
    </row>
    <row r="59" spans="2:33" x14ac:dyDescent="0.3">
      <c r="B59" s="30"/>
      <c r="C59" s="30"/>
      <c r="D59" s="30">
        <f t="shared" si="14"/>
        <v>0</v>
      </c>
      <c r="E59" s="30"/>
      <c r="F59" s="30"/>
      <c r="G59" s="30">
        <f t="shared" si="15"/>
        <v>0</v>
      </c>
      <c r="H59" s="31">
        <f t="shared" si="16"/>
        <v>0</v>
      </c>
      <c r="I59" s="31">
        <f>G59/$C$4</f>
        <v>0</v>
      </c>
      <c r="J59" s="30"/>
      <c r="K59" s="30"/>
    </row>
    <row r="60" spans="2:33" x14ac:dyDescent="0.3">
      <c r="B60" s="30"/>
      <c r="C60" s="30"/>
      <c r="D60" s="30">
        <f t="shared" si="14"/>
        <v>0</v>
      </c>
      <c r="E60" s="30"/>
      <c r="F60" s="30"/>
      <c r="G60" s="30">
        <f t="shared" si="15"/>
        <v>0</v>
      </c>
      <c r="H60" s="31">
        <f t="shared" si="16"/>
        <v>0</v>
      </c>
      <c r="I60" s="31">
        <f t="shared" si="16"/>
        <v>0</v>
      </c>
      <c r="J60" s="30"/>
      <c r="K60" s="30"/>
    </row>
    <row r="61" spans="2:33" x14ac:dyDescent="0.3">
      <c r="B61" s="30"/>
      <c r="C61" s="30"/>
      <c r="D61" s="30">
        <f t="shared" si="14"/>
        <v>0</v>
      </c>
      <c r="E61" s="30"/>
      <c r="F61" s="30"/>
      <c r="G61" s="30">
        <f t="shared" si="15"/>
        <v>0</v>
      </c>
      <c r="H61" s="31">
        <f t="shared" si="16"/>
        <v>0</v>
      </c>
      <c r="I61" s="31">
        <f>G61/$C$4</f>
        <v>0</v>
      </c>
      <c r="J61" s="30"/>
      <c r="K61" s="30"/>
    </row>
    <row r="62" spans="2:33" x14ac:dyDescent="0.3">
      <c r="B62" s="30"/>
      <c r="C62" s="30"/>
      <c r="D62" s="30">
        <f t="shared" si="14"/>
        <v>0</v>
      </c>
      <c r="E62" s="30"/>
      <c r="F62" s="30"/>
      <c r="G62" s="30">
        <f t="shared" si="15"/>
        <v>0</v>
      </c>
      <c r="H62" s="31">
        <f t="shared" si="16"/>
        <v>0</v>
      </c>
      <c r="I62" s="31">
        <f t="shared" si="16"/>
        <v>0</v>
      </c>
      <c r="J62" s="30"/>
      <c r="K62" s="30"/>
    </row>
    <row r="63" spans="2:33" x14ac:dyDescent="0.3">
      <c r="B63" s="30"/>
      <c r="C63" s="30"/>
      <c r="D63" s="30">
        <f t="shared" si="14"/>
        <v>0</v>
      </c>
      <c r="E63" s="30"/>
      <c r="F63" s="30"/>
      <c r="G63" s="30">
        <f t="shared" si="15"/>
        <v>0</v>
      </c>
      <c r="H63" s="31">
        <f t="shared" si="16"/>
        <v>0</v>
      </c>
      <c r="I63" s="31">
        <f t="shared" si="16"/>
        <v>0</v>
      </c>
      <c r="J63" s="30"/>
      <c r="K63" s="30"/>
    </row>
    <row r="64" spans="2:33" x14ac:dyDescent="0.3">
      <c r="B64" s="30"/>
      <c r="C64" s="30"/>
      <c r="D64" s="30">
        <f t="shared" si="14"/>
        <v>0</v>
      </c>
      <c r="E64" s="30"/>
      <c r="F64" s="30"/>
      <c r="G64" s="30">
        <f t="shared" si="15"/>
        <v>0</v>
      </c>
      <c r="H64" s="31">
        <f t="shared" si="16"/>
        <v>0</v>
      </c>
      <c r="I64" s="31">
        <f t="shared" si="16"/>
        <v>0</v>
      </c>
      <c r="J64" s="30"/>
      <c r="K64" s="30"/>
    </row>
    <row r="65" spans="2:11" x14ac:dyDescent="0.3">
      <c r="B65" s="30"/>
      <c r="C65" s="30"/>
      <c r="D65" s="30">
        <f t="shared" si="14"/>
        <v>0</v>
      </c>
      <c r="E65" s="30"/>
      <c r="F65" s="30"/>
      <c r="G65" s="30">
        <f t="shared" si="15"/>
        <v>0</v>
      </c>
      <c r="H65" s="31">
        <f t="shared" si="16"/>
        <v>0</v>
      </c>
      <c r="I65" s="31">
        <f t="shared" si="16"/>
        <v>0</v>
      </c>
      <c r="J65" s="30"/>
      <c r="K65" s="30"/>
    </row>
    <row r="66" spans="2:11" x14ac:dyDescent="0.3">
      <c r="B66" s="30"/>
      <c r="C66" s="30"/>
      <c r="D66" s="30">
        <f t="shared" si="14"/>
        <v>0</v>
      </c>
      <c r="E66" s="30"/>
      <c r="F66" s="30"/>
      <c r="G66" s="30">
        <f t="shared" si="15"/>
        <v>0</v>
      </c>
      <c r="H66" s="31">
        <f t="shared" si="16"/>
        <v>0</v>
      </c>
      <c r="I66" s="31">
        <f t="shared" si="16"/>
        <v>0</v>
      </c>
      <c r="J66" s="30"/>
      <c r="K66" s="30"/>
    </row>
    <row r="67" spans="2:11" x14ac:dyDescent="0.3">
      <c r="B67" s="30"/>
      <c r="C67" s="30"/>
      <c r="D67" s="30">
        <f t="shared" si="14"/>
        <v>0</v>
      </c>
      <c r="E67" s="30"/>
      <c r="F67" s="30"/>
      <c r="G67" s="30">
        <f t="shared" si="15"/>
        <v>0</v>
      </c>
      <c r="H67" s="31">
        <f t="shared" si="16"/>
        <v>0</v>
      </c>
      <c r="I67" s="31">
        <f t="shared" si="16"/>
        <v>0</v>
      </c>
      <c r="J67" s="30"/>
      <c r="K67" s="30"/>
    </row>
    <row r="68" spans="2:11" x14ac:dyDescent="0.3">
      <c r="B68" s="30"/>
      <c r="C68" s="30"/>
      <c r="D68" s="30">
        <f t="shared" si="14"/>
        <v>0</v>
      </c>
      <c r="E68" s="30"/>
      <c r="F68" s="30"/>
      <c r="G68" s="30">
        <f t="shared" si="15"/>
        <v>0</v>
      </c>
      <c r="H68" s="31">
        <f t="shared" si="16"/>
        <v>0</v>
      </c>
      <c r="I68" s="31">
        <f t="shared" si="16"/>
        <v>0</v>
      </c>
      <c r="J68" s="30"/>
      <c r="K68" s="30"/>
    </row>
  </sheetData>
  <mergeCells count="8">
    <mergeCell ref="B31:G31"/>
    <mergeCell ref="B55:K55"/>
    <mergeCell ref="B6:K6"/>
    <mergeCell ref="M6:V6"/>
    <mergeCell ref="X6:AG6"/>
    <mergeCell ref="X30:AG30"/>
    <mergeCell ref="B27:J27"/>
    <mergeCell ref="X18:AL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8"/>
  <sheetViews>
    <sheetView topLeftCell="O16" zoomScale="90" zoomScaleNormal="90" workbookViewId="0">
      <selection activeCell="AG25" sqref="AG25:AG35"/>
    </sheetView>
  </sheetViews>
  <sheetFormatPr defaultColWidth="8.6640625" defaultRowHeight="14.4" x14ac:dyDescent="0.3"/>
  <cols>
    <col min="1" max="1" width="8.664062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13.33203125" style="1" bestFit="1" customWidth="1"/>
    <col min="7" max="7" width="8.664062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13.109375" style="1" bestFit="1" customWidth="1"/>
    <col min="13" max="13" width="5.664062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6640625" style="1" customWidth="1"/>
    <col min="19" max="20" width="8.6640625" style="1"/>
    <col min="21" max="21" width="9.6640625" style="1" customWidth="1"/>
    <col min="22" max="28" width="8.6640625" style="1"/>
    <col min="29" max="29" width="11.6640625" style="1" customWidth="1"/>
    <col min="30" max="31" width="8.6640625" style="1"/>
    <col min="32" max="32" width="11" style="1" customWidth="1"/>
    <col min="33" max="16384" width="8.6640625" style="1"/>
  </cols>
  <sheetData>
    <row r="1" spans="1:33" ht="15" thickBot="1" x14ac:dyDescent="0.35"/>
    <row r="2" spans="1:33" ht="16.2" thickBot="1" x14ac:dyDescent="0.35">
      <c r="B2" s="8" t="s">
        <v>0</v>
      </c>
      <c r="C2" s="2"/>
      <c r="E2" s="8" t="s">
        <v>28</v>
      </c>
      <c r="F2" s="3"/>
      <c r="H2" s="8" t="s">
        <v>1</v>
      </c>
      <c r="I2" s="4"/>
      <c r="K2" s="8" t="s">
        <v>2</v>
      </c>
      <c r="L2" s="2"/>
      <c r="N2" s="8" t="s">
        <v>3</v>
      </c>
      <c r="O2" s="3">
        <v>1.261E-2</v>
      </c>
    </row>
    <row r="3" spans="1:33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33" ht="16.2" thickBot="1" x14ac:dyDescent="0.35">
      <c r="B4" s="8" t="s">
        <v>19</v>
      </c>
      <c r="C4" s="29">
        <f>G29</f>
        <v>5.3621092681094537E-2</v>
      </c>
      <c r="E4" s="8" t="s">
        <v>20</v>
      </c>
      <c r="F4" s="3">
        <f>G33</f>
        <v>0.21037212472431202</v>
      </c>
      <c r="H4" s="8"/>
      <c r="I4" s="4"/>
      <c r="K4" s="8" t="s">
        <v>41</v>
      </c>
      <c r="L4" s="44" t="e">
        <f>#REF!</f>
        <v>#REF!</v>
      </c>
      <c r="N4" s="8" t="s">
        <v>9</v>
      </c>
      <c r="O4" s="3">
        <v>11.75</v>
      </c>
    </row>
    <row r="5" spans="1:33" ht="15" thickBot="1" x14ac:dyDescent="0.35"/>
    <row r="6" spans="1:33" ht="15" thickBot="1" x14ac:dyDescent="0.35">
      <c r="B6" s="55" t="s">
        <v>8</v>
      </c>
      <c r="C6" s="56"/>
      <c r="D6" s="56"/>
      <c r="E6" s="56"/>
      <c r="F6" s="56"/>
      <c r="G6" s="56"/>
      <c r="H6" s="56"/>
      <c r="I6" s="56"/>
      <c r="J6" s="56"/>
      <c r="K6" s="57"/>
      <c r="M6" s="55" t="s">
        <v>16</v>
      </c>
      <c r="N6" s="56"/>
      <c r="O6" s="56"/>
      <c r="P6" s="56"/>
      <c r="Q6" s="56"/>
      <c r="R6" s="56"/>
      <c r="S6" s="56"/>
      <c r="T6" s="56"/>
      <c r="U6" s="56"/>
      <c r="V6" s="57"/>
      <c r="X6" s="55" t="s">
        <v>31</v>
      </c>
      <c r="Y6" s="56"/>
      <c r="Z6" s="56"/>
      <c r="AA6" s="56"/>
      <c r="AB6" s="56"/>
      <c r="AC6" s="56"/>
      <c r="AD6" s="56"/>
      <c r="AE6" s="56"/>
      <c r="AF6" s="56"/>
      <c r="AG6" s="57"/>
    </row>
    <row r="7" spans="1:33" s="14" customFormat="1" ht="29.4" thickBot="1" x14ac:dyDescent="0.35">
      <c r="B7" s="11" t="s">
        <v>4</v>
      </c>
      <c r="C7" s="12" t="s">
        <v>5</v>
      </c>
      <c r="D7" s="12" t="s">
        <v>17</v>
      </c>
      <c r="E7" s="12" t="s">
        <v>6</v>
      </c>
      <c r="F7" s="12" t="s">
        <v>7</v>
      </c>
      <c r="G7" s="12" t="s">
        <v>10</v>
      </c>
      <c r="H7" s="12" t="s">
        <v>21</v>
      </c>
      <c r="I7" s="12" t="s">
        <v>22</v>
      </c>
      <c r="J7" s="12" t="s">
        <v>33</v>
      </c>
      <c r="K7" s="13" t="s">
        <v>34</v>
      </c>
      <c r="M7" s="11" t="s">
        <v>4</v>
      </c>
      <c r="N7" s="12" t="s">
        <v>6</v>
      </c>
      <c r="O7" s="12" t="s">
        <v>7</v>
      </c>
      <c r="P7" s="12" t="s">
        <v>10</v>
      </c>
      <c r="Q7" s="12" t="s">
        <v>11</v>
      </c>
      <c r="R7" s="12" t="s">
        <v>12</v>
      </c>
      <c r="S7" s="12" t="s">
        <v>13</v>
      </c>
      <c r="T7" s="12" t="s">
        <v>14</v>
      </c>
      <c r="U7" s="12" t="s">
        <v>15</v>
      </c>
      <c r="V7" s="12" t="s">
        <v>18</v>
      </c>
      <c r="X7" s="11" t="s">
        <v>4</v>
      </c>
      <c r="Y7" s="12" t="s">
        <v>6</v>
      </c>
      <c r="Z7" s="12" t="s">
        <v>7</v>
      </c>
      <c r="AA7" s="12" t="s">
        <v>10</v>
      </c>
      <c r="AB7" s="12" t="s">
        <v>11</v>
      </c>
      <c r="AC7" s="12" t="s">
        <v>12</v>
      </c>
      <c r="AD7" s="12" t="s">
        <v>13</v>
      </c>
      <c r="AE7" s="12" t="s">
        <v>14</v>
      </c>
      <c r="AF7" s="12" t="s">
        <v>15</v>
      </c>
      <c r="AG7" s="12" t="s">
        <v>18</v>
      </c>
    </row>
    <row r="8" spans="1:33" x14ac:dyDescent="0.3">
      <c r="B8" s="32">
        <v>3</v>
      </c>
      <c r="C8" s="32">
        <v>10.25</v>
      </c>
      <c r="D8" s="35">
        <f t="shared" ref="D8:D14" si="0">C8/$C$15</f>
        <v>0.85416666666666663</v>
      </c>
      <c r="E8" s="35">
        <v>4.2345732099999998E-2</v>
      </c>
      <c r="F8" s="35">
        <v>3.61916938407959E-3</v>
      </c>
      <c r="G8" s="1">
        <f t="shared" ref="G8:G18" si="1">E8-F8</f>
        <v>3.8726562715920405E-2</v>
      </c>
      <c r="H8" s="33">
        <f t="shared" ref="H8:H13" si="2">F8/$G$15</f>
        <v>7.0204750973489896E-2</v>
      </c>
      <c r="I8" s="33">
        <f t="shared" ref="I8:I14" si="3">G8/$G$15</f>
        <v>0.7512189684987236</v>
      </c>
      <c r="J8" s="32">
        <f t="shared" ref="J8:J13" si="4">$J$15+(C8-$C$15)</f>
        <v>8.4499999999999993</v>
      </c>
      <c r="K8" s="32">
        <f t="shared" ref="K8:K14" si="5">J8/$J$15</f>
        <v>0.82843137254901955</v>
      </c>
      <c r="M8" s="18">
        <v>17</v>
      </c>
      <c r="N8" s="19">
        <v>0.21981240461224399</v>
      </c>
      <c r="O8" s="19">
        <v>9.5617922990049696E-3</v>
      </c>
      <c r="P8" s="19">
        <f t="shared" ref="P8:P16" si="6">N8-O8</f>
        <v>0.21025061231323902</v>
      </c>
      <c r="Q8" s="19">
        <f>P8/P8</f>
        <v>1</v>
      </c>
      <c r="R8" s="19">
        <f t="shared" ref="R8:R16" si="7">P8/Q8</f>
        <v>0.21025061231323902</v>
      </c>
      <c r="S8" s="19">
        <f>R8/R8</f>
        <v>1</v>
      </c>
      <c r="T8" s="19"/>
      <c r="U8" s="19"/>
      <c r="V8" s="20"/>
      <c r="X8" s="18">
        <v>34</v>
      </c>
      <c r="Y8" s="19">
        <v>0.22393575996842099</v>
      </c>
      <c r="Z8" s="19">
        <v>3.2631812064676598E-3</v>
      </c>
      <c r="AA8" s="19">
        <f t="shared" ref="AA8:AA20" si="8">Y8-Z8</f>
        <v>0.22067257876195334</v>
      </c>
      <c r="AB8" s="19">
        <f>AA8/AA8</f>
        <v>1</v>
      </c>
      <c r="AC8" s="19">
        <f t="shared" ref="AC8:AC20" si="9">AA8/AB8</f>
        <v>0.22067257876195334</v>
      </c>
      <c r="AD8" s="19">
        <f>AC8/AC8</f>
        <v>1</v>
      </c>
      <c r="AE8" s="19"/>
      <c r="AF8" s="19"/>
      <c r="AG8" s="20"/>
    </row>
    <row r="9" spans="1:33" x14ac:dyDescent="0.3">
      <c r="B9" s="32">
        <v>4</v>
      </c>
      <c r="C9" s="32">
        <v>10.5</v>
      </c>
      <c r="D9" s="35">
        <f t="shared" si="0"/>
        <v>0.875</v>
      </c>
      <c r="E9" s="35">
        <v>5.0246926499999997E-2</v>
      </c>
      <c r="F9" s="35">
        <v>6.5998821577114399E-3</v>
      </c>
      <c r="G9" s="1">
        <f t="shared" si="1"/>
        <v>4.3647044342288555E-2</v>
      </c>
      <c r="H9" s="33">
        <f t="shared" si="2"/>
        <v>0.12802470240125166</v>
      </c>
      <c r="I9" s="33">
        <f t="shared" si="3"/>
        <v>0.84666661147679867</v>
      </c>
      <c r="J9" s="32">
        <f t="shared" si="4"/>
        <v>8.6999999999999993</v>
      </c>
      <c r="K9" s="32">
        <f t="shared" si="5"/>
        <v>0.8529411764705882</v>
      </c>
      <c r="M9" s="15">
        <v>18</v>
      </c>
      <c r="N9" s="16">
        <v>0.183111424267307</v>
      </c>
      <c r="O9" s="16">
        <v>8.6703157681592008E-3</v>
      </c>
      <c r="P9" s="16">
        <f t="shared" si="6"/>
        <v>0.17444110849914779</v>
      </c>
      <c r="Q9" s="16">
        <f>Q12+(3*(Q8-Q12)/4)</f>
        <v>1.003355272233196</v>
      </c>
      <c r="R9" s="16">
        <f t="shared" si="7"/>
        <v>0.17385776835645594</v>
      </c>
      <c r="S9" s="16">
        <f>R9/$R$8</f>
        <v>0.8269073104882867</v>
      </c>
      <c r="T9" s="16">
        <v>3.1260576923077101</v>
      </c>
      <c r="U9" s="16">
        <f>T9/$O$4</f>
        <v>0.26604746317512429</v>
      </c>
      <c r="V9" s="17">
        <f>U9/0.85</f>
        <v>0.31299701550014625</v>
      </c>
      <c r="X9" s="15">
        <v>35</v>
      </c>
      <c r="Y9" s="16"/>
      <c r="Z9" s="16">
        <v>3.3856804800994999E-3</v>
      </c>
      <c r="AA9" s="16">
        <f t="shared" si="8"/>
        <v>-3.3856804800994999E-3</v>
      </c>
      <c r="AB9" s="16">
        <f>AB12+(3*(AB8-AB12)/4)</f>
        <v>0.97421566422463579</v>
      </c>
      <c r="AC9" s="16">
        <f t="shared" si="9"/>
        <v>-3.4752884853212805E-3</v>
      </c>
      <c r="AD9" s="16">
        <f>AC9/$AC$8</f>
        <v>-1.5748619537682508E-2</v>
      </c>
      <c r="AE9" s="16"/>
      <c r="AF9" s="16"/>
      <c r="AG9" s="17"/>
    </row>
    <row r="10" spans="1:33" x14ac:dyDescent="0.3">
      <c r="B10" s="32">
        <v>5</v>
      </c>
      <c r="C10" s="32">
        <v>10.75</v>
      </c>
      <c r="D10" s="35">
        <f t="shared" si="0"/>
        <v>0.89583333333333337</v>
      </c>
      <c r="E10" s="35">
        <v>5.4657592999999997E-2</v>
      </c>
      <c r="F10" s="35">
        <v>9.1573376303482508E-3</v>
      </c>
      <c r="G10" s="1">
        <f t="shared" si="1"/>
        <v>4.5500255369651743E-2</v>
      </c>
      <c r="H10" s="33">
        <f t="shared" si="2"/>
        <v>0.17763429662805444</v>
      </c>
      <c r="I10" s="33">
        <f t="shared" si="3"/>
        <v>0.88261525186088097</v>
      </c>
      <c r="J10" s="32">
        <f t="shared" si="4"/>
        <v>8.9499999999999993</v>
      </c>
      <c r="K10" s="32">
        <f t="shared" si="5"/>
        <v>0.87745098039215685</v>
      </c>
      <c r="M10" s="15">
        <v>19</v>
      </c>
      <c r="N10" s="16">
        <v>0.13420604678</v>
      </c>
      <c r="O10" s="16">
        <v>8.0824159825870594E-3</v>
      </c>
      <c r="P10" s="16">
        <f t="shared" si="6"/>
        <v>0.12612363079741296</v>
      </c>
      <c r="Q10" s="16">
        <f>Q12+(2*(Q8-Q12)/4)</f>
        <v>1.0067105444663917</v>
      </c>
      <c r="R10" s="16">
        <f t="shared" si="7"/>
        <v>0.12528291423058943</v>
      </c>
      <c r="S10" s="16">
        <f>R10/$R$8</f>
        <v>0.59587419438255129</v>
      </c>
      <c r="T10" s="16">
        <v>8.5654636363636403</v>
      </c>
      <c r="U10" s="16">
        <f>T10/$O$4</f>
        <v>0.72897562862669274</v>
      </c>
      <c r="V10" s="17">
        <f>U10/0.85</f>
        <v>0.85761838661963852</v>
      </c>
      <c r="X10" s="15">
        <v>36</v>
      </c>
      <c r="Y10" s="16"/>
      <c r="Z10" s="16">
        <v>2.6670707323382999E-3</v>
      </c>
      <c r="AA10" s="16">
        <f t="shared" si="8"/>
        <v>-2.6670707323382999E-3</v>
      </c>
      <c r="AB10" s="16">
        <f>AB12+(2*(AB8-AB12)/4)</f>
        <v>0.94843132844927158</v>
      </c>
      <c r="AC10" s="16">
        <f t="shared" si="9"/>
        <v>-2.8120862864147288E-3</v>
      </c>
      <c r="AD10" s="16">
        <f>AC10/$AC$8</f>
        <v>-1.2743252026107953E-2</v>
      </c>
      <c r="AE10" s="16"/>
      <c r="AF10" s="16"/>
      <c r="AG10" s="17"/>
    </row>
    <row r="11" spans="1:33" x14ac:dyDescent="0.3">
      <c r="B11" s="32">
        <v>6</v>
      </c>
      <c r="C11" s="32">
        <v>11</v>
      </c>
      <c r="D11" s="35">
        <f t="shared" si="0"/>
        <v>0.91666666666666663</v>
      </c>
      <c r="E11" s="35">
        <v>5.8782682400000001E-2</v>
      </c>
      <c r="F11" s="35">
        <v>1.0870994172139299E-2</v>
      </c>
      <c r="G11" s="1">
        <f t="shared" si="1"/>
        <v>4.7911688227860703E-2</v>
      </c>
      <c r="H11" s="33">
        <f t="shared" si="2"/>
        <v>0.21087585511927945</v>
      </c>
      <c r="I11" s="33">
        <f t="shared" si="3"/>
        <v>0.9293922952467365</v>
      </c>
      <c r="J11" s="32">
        <f t="shared" si="4"/>
        <v>9.1999999999999993</v>
      </c>
      <c r="K11" s="32">
        <f t="shared" si="5"/>
        <v>0.90196078431372551</v>
      </c>
      <c r="M11" s="15">
        <v>20</v>
      </c>
      <c r="N11" s="16">
        <v>8.8214487161111105E-2</v>
      </c>
      <c r="O11" s="16">
        <v>7.3394847676616802E-3</v>
      </c>
      <c r="P11" s="16">
        <f t="shared" si="6"/>
        <v>8.0875002393449427E-2</v>
      </c>
      <c r="Q11" s="16">
        <f>Q12+(1*(Q8-Q12)/4)</f>
        <v>1.0100658166995875</v>
      </c>
      <c r="R11" s="16">
        <f t="shared" si="7"/>
        <v>8.0069042092435413E-2</v>
      </c>
      <c r="S11" s="16">
        <f>R11/$R$8</f>
        <v>0.38082667732327763</v>
      </c>
      <c r="T11" s="16">
        <v>16.933916666666601</v>
      </c>
      <c r="U11" s="16">
        <f>T11/$O$4</f>
        <v>1.4411843971631151</v>
      </c>
      <c r="V11" s="17">
        <f>U11/0.85</f>
        <v>1.6955110554860178</v>
      </c>
      <c r="X11" s="15">
        <v>37</v>
      </c>
      <c r="Y11" s="16"/>
      <c r="Z11" s="16">
        <v>2.52214906567164E-3</v>
      </c>
      <c r="AA11" s="16">
        <f t="shared" si="8"/>
        <v>-2.52214906567164E-3</v>
      </c>
      <c r="AB11" s="16">
        <f>AB12+(1*(AB8-AB12)/4)</f>
        <v>0.92264699267390737</v>
      </c>
      <c r="AC11" s="16">
        <f t="shared" si="9"/>
        <v>-2.7336013510023409E-3</v>
      </c>
      <c r="AD11" s="16">
        <f>AC11/$AC$8</f>
        <v>-1.2387589642259835E-2</v>
      </c>
      <c r="AE11" s="16"/>
      <c r="AF11" s="16"/>
      <c r="AG11" s="17"/>
    </row>
    <row r="12" spans="1:33" x14ac:dyDescent="0.3">
      <c r="B12" s="32">
        <v>7</v>
      </c>
      <c r="C12" s="32">
        <v>11.25</v>
      </c>
      <c r="D12" s="35">
        <f t="shared" si="0"/>
        <v>0.9375</v>
      </c>
      <c r="E12" s="35">
        <v>6.1797118200000001E-2</v>
      </c>
      <c r="F12" s="35">
        <v>1.26223838149253E-2</v>
      </c>
      <c r="G12" s="1">
        <f t="shared" si="1"/>
        <v>4.9174734385074699E-2</v>
      </c>
      <c r="H12" s="33">
        <f t="shared" si="2"/>
        <v>0.24484936138019464</v>
      </c>
      <c r="I12" s="33">
        <f t="shared" si="3"/>
        <v>0.95389290064124821</v>
      </c>
      <c r="J12" s="32">
        <f t="shared" si="4"/>
        <v>9.4499999999999993</v>
      </c>
      <c r="K12" s="32">
        <f t="shared" si="5"/>
        <v>0.92647058823529416</v>
      </c>
      <c r="M12" s="21">
        <v>21</v>
      </c>
      <c r="N12" s="22">
        <v>0.21977584669270001</v>
      </c>
      <c r="O12" s="22">
        <v>6.70344221343283E-3</v>
      </c>
      <c r="P12" s="22">
        <f t="shared" si="6"/>
        <v>0.21307240447926717</v>
      </c>
      <c r="Q12" s="22">
        <f>P12/P8</f>
        <v>1.0134210889327835</v>
      </c>
      <c r="R12" s="22">
        <f t="shared" si="7"/>
        <v>0.21025061231323902</v>
      </c>
      <c r="S12" s="22">
        <f>R12/R8</f>
        <v>1</v>
      </c>
      <c r="T12" s="22"/>
      <c r="U12" s="22"/>
      <c r="V12" s="23"/>
      <c r="X12" s="21">
        <v>38</v>
      </c>
      <c r="Y12" s="22">
        <v>0.20037562707419301</v>
      </c>
      <c r="Z12" s="22">
        <v>2.4626317810945201E-3</v>
      </c>
      <c r="AA12" s="22">
        <f t="shared" si="8"/>
        <v>0.1979129952930985</v>
      </c>
      <c r="AB12" s="22">
        <f>AA12/AA8</f>
        <v>0.89686265689854316</v>
      </c>
      <c r="AC12" s="22">
        <f t="shared" si="9"/>
        <v>0.22067257876195334</v>
      </c>
      <c r="AD12" s="22">
        <f>AC12/AC8</f>
        <v>1</v>
      </c>
      <c r="AE12" s="22"/>
      <c r="AF12" s="22"/>
      <c r="AG12" s="23"/>
    </row>
    <row r="13" spans="1:33" x14ac:dyDescent="0.3">
      <c r="B13" s="32">
        <v>8</v>
      </c>
      <c r="C13" s="32">
        <v>11.5</v>
      </c>
      <c r="D13" s="35">
        <f t="shared" si="0"/>
        <v>0.95833333333333337</v>
      </c>
      <c r="E13" s="35">
        <v>6.6366449499999994E-2</v>
      </c>
      <c r="F13" s="35">
        <v>1.5448539077114401E-2</v>
      </c>
      <c r="G13" s="1">
        <f t="shared" si="1"/>
        <v>5.0917910422885591E-2</v>
      </c>
      <c r="H13" s="33">
        <f t="shared" si="2"/>
        <v>0.29967120179119888</v>
      </c>
      <c r="I13" s="33">
        <f>G13/$G$15</f>
        <v>0.98770707915850808</v>
      </c>
      <c r="J13" s="32">
        <f t="shared" si="4"/>
        <v>9.6999999999999993</v>
      </c>
      <c r="K13" s="32">
        <f t="shared" si="5"/>
        <v>0.9509803921568627</v>
      </c>
      <c r="M13" s="15">
        <v>22</v>
      </c>
      <c r="N13" s="16">
        <v>4.8148242906896503E-2</v>
      </c>
      <c r="O13" s="16">
        <v>5.8078525611940197E-3</v>
      </c>
      <c r="P13" s="16">
        <f t="shared" si="6"/>
        <v>4.2340390345702486E-2</v>
      </c>
      <c r="Q13" s="16">
        <f>Q16+(3*(Q12-Q16)/4)</f>
        <v>1.0199383816862337</v>
      </c>
      <c r="R13" s="16">
        <f t="shared" si="7"/>
        <v>4.1512694399932652E-2</v>
      </c>
      <c r="S13" s="16">
        <f>R13/$R$8</f>
        <v>0.19744386921492305</v>
      </c>
      <c r="T13" s="16">
        <v>30.210568965517201</v>
      </c>
      <c r="U13" s="16">
        <f>T13/$O$4</f>
        <v>2.5711122523844425</v>
      </c>
      <c r="V13" s="17">
        <f>U13/0.85</f>
        <v>3.024837943981697</v>
      </c>
      <c r="X13" s="15">
        <v>39</v>
      </c>
      <c r="Y13" s="16"/>
      <c r="Z13" s="16">
        <v>2.4654723721393001E-3</v>
      </c>
      <c r="AA13" s="16">
        <f t="shared" si="8"/>
        <v>-2.4654723721393001E-3</v>
      </c>
      <c r="AB13" s="16">
        <f>AB16+(3*(AB12-AB16)/4)</f>
        <v>0.87358072258608854</v>
      </c>
      <c r="AC13" s="16">
        <f t="shared" si="9"/>
        <v>-2.8222605059789832E-3</v>
      </c>
      <c r="AD13" s="16">
        <f>AC13/$AC$8</f>
        <v>-1.2789357526036105E-2</v>
      </c>
      <c r="AE13" s="16"/>
      <c r="AF13" s="16"/>
      <c r="AG13" s="17"/>
    </row>
    <row r="14" spans="1:33" x14ac:dyDescent="0.3">
      <c r="B14" s="32">
        <v>9</v>
      </c>
      <c r="C14" s="32">
        <v>11.75</v>
      </c>
      <c r="D14" s="35">
        <f t="shared" si="0"/>
        <v>0.97916666666666663</v>
      </c>
      <c r="E14" s="35">
        <v>6.8936741100000004E-2</v>
      </c>
      <c r="F14" s="35">
        <v>1.7848602766169099E-2</v>
      </c>
      <c r="G14" s="1">
        <f t="shared" si="1"/>
        <v>5.1088138333830906E-2</v>
      </c>
      <c r="H14" s="33">
        <f>F14/$G$15</f>
        <v>0.34622770570941813</v>
      </c>
      <c r="I14" s="33">
        <f t="shared" si="3"/>
        <v>0.99100916503191971</v>
      </c>
      <c r="J14" s="32">
        <f>$J$15+(C14-$C$15)</f>
        <v>9.9499999999999993</v>
      </c>
      <c r="K14" s="32">
        <f t="shared" si="5"/>
        <v>0.97549019607843135</v>
      </c>
      <c r="M14" s="15">
        <v>23</v>
      </c>
      <c r="N14" s="16">
        <v>2.61086579074074E-2</v>
      </c>
      <c r="O14" s="16">
        <v>5.2609989273631804E-3</v>
      </c>
      <c r="P14" s="16">
        <f t="shared" si="6"/>
        <v>2.0847658980044217E-2</v>
      </c>
      <c r="Q14" s="16">
        <f>Q16+(2*(Q12-Q16)/4)</f>
        <v>1.026455674439684</v>
      </c>
      <c r="R14" s="16">
        <f t="shared" si="7"/>
        <v>2.0310335359999276E-2</v>
      </c>
      <c r="S14" s="16">
        <f>R14/$R$8</f>
        <v>9.6600600286196547E-2</v>
      </c>
      <c r="T14" s="16">
        <v>44.1827592592592</v>
      </c>
      <c r="U14" s="16">
        <f>T14/$O$4</f>
        <v>3.7602348305752509</v>
      </c>
      <c r="V14" s="17">
        <f>U14/0.85</f>
        <v>4.4238056830297072</v>
      </c>
      <c r="X14" s="15">
        <v>40</v>
      </c>
      <c r="Y14" s="16"/>
      <c r="Z14" s="16">
        <v>2.3677568179104398E-3</v>
      </c>
      <c r="AA14" s="16">
        <f t="shared" si="8"/>
        <v>-2.3677568179104398E-3</v>
      </c>
      <c r="AB14" s="16">
        <f>AB16+(2*(AB12-AB16)/4)</f>
        <v>0.85029878827363392</v>
      </c>
      <c r="AC14" s="16">
        <f t="shared" si="9"/>
        <v>-2.7846174198574466E-3</v>
      </c>
      <c r="AD14" s="16">
        <f>AC14/$AC$8</f>
        <v>-1.2618774092730859E-2</v>
      </c>
      <c r="AE14" s="16"/>
      <c r="AF14" s="16"/>
      <c r="AG14" s="17"/>
    </row>
    <row r="15" spans="1:33" x14ac:dyDescent="0.3">
      <c r="B15" s="32">
        <v>10</v>
      </c>
      <c r="C15" s="32">
        <v>12</v>
      </c>
      <c r="D15" s="35">
        <f>C15/$C$15</f>
        <v>1</v>
      </c>
      <c r="E15" s="35">
        <v>7.2458923799999894E-2</v>
      </c>
      <c r="F15" s="35">
        <v>2.0907293263681501E-2</v>
      </c>
      <c r="G15" s="1">
        <f t="shared" si="1"/>
        <v>5.1551630536318394E-2</v>
      </c>
      <c r="H15" s="33">
        <f t="shared" ref="H15:I18" si="10">F15/$G$15</f>
        <v>0.40556027124985317</v>
      </c>
      <c r="I15" s="33">
        <f t="shared" si="10"/>
        <v>1</v>
      </c>
      <c r="J15" s="32">
        <f>C15*0.85</f>
        <v>10.199999999999999</v>
      </c>
      <c r="K15" s="32">
        <f>J15/$J$15</f>
        <v>1</v>
      </c>
      <c r="M15" s="15">
        <v>24</v>
      </c>
      <c r="N15" s="16">
        <v>1.56701800333333E-2</v>
      </c>
      <c r="O15" s="16">
        <v>4.9915160796019896E-3</v>
      </c>
      <c r="P15" s="16">
        <f t="shared" si="6"/>
        <v>1.0678663953731311E-2</v>
      </c>
      <c r="Q15" s="16">
        <f>Q16+(1*(Q12-Q16)/4)</f>
        <v>1.032972967193134</v>
      </c>
      <c r="R15" s="16">
        <f t="shared" si="7"/>
        <v>1.0337796140733595E-2</v>
      </c>
      <c r="S15" s="16">
        <f>R15/$R$8</f>
        <v>4.9168922872538268E-2</v>
      </c>
      <c r="T15" s="16">
        <v>56.572685185185101</v>
      </c>
      <c r="U15" s="16">
        <f>T15/$O$4</f>
        <v>4.8146966115051146</v>
      </c>
      <c r="V15" s="17">
        <f>U15/0.85</f>
        <v>5.6643489547119001</v>
      </c>
      <c r="X15" s="15">
        <v>41</v>
      </c>
      <c r="Y15" s="16"/>
      <c r="Z15" s="16">
        <v>2.3597031298507399E-3</v>
      </c>
      <c r="AA15" s="16">
        <f t="shared" si="8"/>
        <v>-2.3597031298507399E-3</v>
      </c>
      <c r="AB15" s="16">
        <f>AB16+(1*(AB12-AB16)/4)</f>
        <v>0.8270168539611793</v>
      </c>
      <c r="AC15" s="16">
        <f t="shared" si="9"/>
        <v>-2.8532709080213085E-3</v>
      </c>
      <c r="AD15" s="16">
        <f>AC15/$AC$8</f>
        <v>-1.2929884283897476E-2</v>
      </c>
      <c r="AE15" s="16"/>
      <c r="AF15" s="16"/>
      <c r="AG15" s="17"/>
    </row>
    <row r="16" spans="1:33" ht="15" thickBot="1" x14ac:dyDescent="0.35">
      <c r="A16" s="28"/>
      <c r="B16" s="32">
        <v>11</v>
      </c>
      <c r="C16" s="32">
        <v>12.25</v>
      </c>
      <c r="D16" s="35">
        <f>C16/$C$15</f>
        <v>1.0208333333333333</v>
      </c>
      <c r="E16" s="35">
        <v>7.2585836099999995E-2</v>
      </c>
      <c r="F16" s="35">
        <v>2.3605576724378099E-2</v>
      </c>
      <c r="G16" s="1">
        <f t="shared" si="1"/>
        <v>4.8980259375621893E-2</v>
      </c>
      <c r="H16" s="33">
        <f t="shared" si="10"/>
        <v>0.45790165080710388</v>
      </c>
      <c r="I16" s="33">
        <f t="shared" si="10"/>
        <v>0.95012046885917689</v>
      </c>
      <c r="J16" s="32">
        <f>$J$15+(C16-$C$15)</f>
        <v>10.45</v>
      </c>
      <c r="K16" s="32">
        <f>J16/$J$15</f>
        <v>1.0245098039215685</v>
      </c>
      <c r="L16" s="28"/>
      <c r="M16" s="24">
        <v>25</v>
      </c>
      <c r="N16" s="25">
        <v>0.22334685433448201</v>
      </c>
      <c r="O16" s="25">
        <v>4.7933906870646697E-3</v>
      </c>
      <c r="P16" s="25">
        <f t="shared" si="6"/>
        <v>0.21855346364741735</v>
      </c>
      <c r="Q16" s="25">
        <f>P16/P8</f>
        <v>1.0394902599465843</v>
      </c>
      <c r="R16" s="25">
        <f t="shared" si="7"/>
        <v>0.21025061231323902</v>
      </c>
      <c r="S16" s="25">
        <f>R16/R8</f>
        <v>1</v>
      </c>
      <c r="T16" s="25"/>
      <c r="U16" s="25"/>
      <c r="V16" s="26"/>
      <c r="X16" s="37">
        <v>42</v>
      </c>
      <c r="Y16" s="38">
        <v>0.17963607684300001</v>
      </c>
      <c r="Z16" s="38">
        <v>2.27381948308457E-3</v>
      </c>
      <c r="AA16" s="38">
        <f t="shared" si="8"/>
        <v>0.17736225735991543</v>
      </c>
      <c r="AB16" s="38">
        <f>AA16/AA8</f>
        <v>0.80373491964872468</v>
      </c>
      <c r="AC16" s="38">
        <f t="shared" si="9"/>
        <v>0.22067257876195334</v>
      </c>
      <c r="AD16" s="38">
        <f>AC16/AC8</f>
        <v>1</v>
      </c>
      <c r="AE16" s="38"/>
      <c r="AF16" s="38"/>
      <c r="AG16" s="39"/>
    </row>
    <row r="17" spans="2:38" x14ac:dyDescent="0.3">
      <c r="B17" s="32">
        <v>12</v>
      </c>
      <c r="C17" s="32">
        <v>12.5</v>
      </c>
      <c r="D17" s="35">
        <f>C17/$C$15</f>
        <v>1.0416666666666667</v>
      </c>
      <c r="E17" s="35">
        <v>7.7758074100000005E-2</v>
      </c>
      <c r="F17" s="35">
        <v>3.1601436591542201E-2</v>
      </c>
      <c r="G17" s="1">
        <f t="shared" si="1"/>
        <v>4.6156637508457804E-2</v>
      </c>
      <c r="H17" s="33">
        <f t="shared" si="10"/>
        <v>0.61300556864595823</v>
      </c>
      <c r="I17" s="33">
        <f t="shared" si="10"/>
        <v>0.89534777131714993</v>
      </c>
      <c r="J17" s="32">
        <f>$J$15+(C17-$C$15)</f>
        <v>10.7</v>
      </c>
      <c r="K17" s="32">
        <f>J17/$J$15</f>
        <v>1.0490196078431373</v>
      </c>
      <c r="X17" s="15">
        <v>43</v>
      </c>
      <c r="Y17" s="16"/>
      <c r="Z17" s="16">
        <v>2.3330188781094498E-3</v>
      </c>
      <c r="AA17" s="16">
        <f t="shared" si="8"/>
        <v>-2.3330188781094498E-3</v>
      </c>
      <c r="AB17" s="16">
        <f>AB20+(3*(AB16-AB20)/4)</f>
        <v>0.80580881262286697</v>
      </c>
      <c r="AC17" s="16">
        <f t="shared" si="9"/>
        <v>-2.8952511334736975E-3</v>
      </c>
      <c r="AD17" s="16">
        <f>AC17/$AC$8</f>
        <v>-1.3120121900586926E-2</v>
      </c>
      <c r="AE17" s="16"/>
      <c r="AF17" s="16"/>
      <c r="AG17" s="17"/>
    </row>
    <row r="18" spans="2:38" x14ac:dyDescent="0.3">
      <c r="B18" s="32">
        <v>13</v>
      </c>
      <c r="C18" s="32">
        <v>12.75</v>
      </c>
      <c r="D18" s="35">
        <f>C18/$C$15</f>
        <v>1.0625</v>
      </c>
      <c r="E18" s="35">
        <v>8.3977460700000006E-2</v>
      </c>
      <c r="F18" s="35">
        <v>4.2028299453233803E-2</v>
      </c>
      <c r="G18" s="1">
        <f t="shared" si="1"/>
        <v>4.1949161246766203E-2</v>
      </c>
      <c r="H18" s="33">
        <f t="shared" si="10"/>
        <v>0.81526615193334473</v>
      </c>
      <c r="I18" s="33">
        <f t="shared" si="10"/>
        <v>0.81373102674633735</v>
      </c>
      <c r="J18" s="32">
        <f>$J$15+(C18-$C$15)</f>
        <v>10.95</v>
      </c>
      <c r="K18" s="32">
        <f>J18/$J$15</f>
        <v>1.0735294117647058</v>
      </c>
      <c r="X18" s="15">
        <v>44</v>
      </c>
      <c r="Y18" s="16"/>
      <c r="Z18" s="16">
        <v>2.30949942587064E-3</v>
      </c>
      <c r="AA18" s="16">
        <f t="shared" si="8"/>
        <v>-2.30949942587064E-3</v>
      </c>
      <c r="AB18" s="16">
        <f>AB20+(2*(AB16-AB20)/4)</f>
        <v>0.80788270559700925</v>
      </c>
      <c r="AC18" s="16">
        <f t="shared" si="9"/>
        <v>-2.8587063565916611E-3</v>
      </c>
      <c r="AD18" s="16">
        <f>AC18/$AC$8</f>
        <v>-1.2954515566138556E-2</v>
      </c>
      <c r="AE18" s="16"/>
      <c r="AF18" s="16"/>
      <c r="AG18" s="17"/>
    </row>
    <row r="19" spans="2:38" x14ac:dyDescent="0.3">
      <c r="B19" s="32"/>
      <c r="C19" s="32"/>
      <c r="D19" s="35"/>
      <c r="E19" s="35"/>
      <c r="F19" s="35"/>
      <c r="G19" s="36"/>
      <c r="H19" s="33"/>
      <c r="I19" s="33"/>
      <c r="J19" s="32"/>
      <c r="K19" s="32"/>
      <c r="X19" s="15">
        <v>45</v>
      </c>
      <c r="Y19" s="16"/>
      <c r="Z19" s="16">
        <v>2.2539353457711399E-3</v>
      </c>
      <c r="AA19" s="16">
        <f t="shared" si="8"/>
        <v>-2.2539353457711399E-3</v>
      </c>
      <c r="AB19" s="16">
        <f>AB20+(1*(AB16-AB20)/4)</f>
        <v>0.80995659857115165</v>
      </c>
      <c r="AC19" s="16">
        <f t="shared" si="9"/>
        <v>-2.7827853365813898E-3</v>
      </c>
      <c r="AD19" s="16">
        <f>AC19/$AC$8</f>
        <v>-1.2610471822977472E-2</v>
      </c>
      <c r="AE19" s="16"/>
      <c r="AF19" s="16"/>
      <c r="AG19" s="17"/>
    </row>
    <row r="20" spans="2:38" ht="15" thickBot="1" x14ac:dyDescent="0.35">
      <c r="B20" s="32"/>
      <c r="C20" s="32"/>
      <c r="D20" s="35"/>
      <c r="E20" s="35"/>
      <c r="F20" s="35"/>
      <c r="G20" s="36"/>
      <c r="H20" s="33"/>
      <c r="I20" s="33"/>
      <c r="J20" s="32"/>
      <c r="K20" s="32"/>
      <c r="X20" s="24">
        <v>46</v>
      </c>
      <c r="Y20" s="25">
        <v>0.16296279366249899</v>
      </c>
      <c r="Z20" s="25">
        <v>2.2514068114427798E-3</v>
      </c>
      <c r="AA20" s="25">
        <f t="shared" si="8"/>
        <v>0.16071138685105621</v>
      </c>
      <c r="AB20" s="25">
        <f>AA20/AA12</f>
        <v>0.81203049154529394</v>
      </c>
      <c r="AC20" s="25">
        <f t="shared" si="9"/>
        <v>0.1979129952930985</v>
      </c>
      <c r="AD20" s="25">
        <f>AC20/AC12</f>
        <v>0.89686265689854316</v>
      </c>
      <c r="AE20" s="25"/>
      <c r="AF20" s="25"/>
      <c r="AG20" s="26"/>
    </row>
    <row r="21" spans="2:38" ht="15" thickBot="1" x14ac:dyDescent="0.35">
      <c r="B21" s="32"/>
      <c r="C21" s="32"/>
      <c r="D21" s="35"/>
      <c r="E21" s="35"/>
      <c r="F21" s="35"/>
      <c r="G21" s="36"/>
      <c r="H21" s="33"/>
      <c r="I21" s="33"/>
      <c r="J21" s="32"/>
      <c r="K21" s="32"/>
    </row>
    <row r="22" spans="2:38" ht="15" thickBot="1" x14ac:dyDescent="0.35">
      <c r="B22" s="32"/>
      <c r="C22" s="32"/>
      <c r="D22" s="35"/>
      <c r="E22" s="35"/>
      <c r="F22" s="35"/>
      <c r="G22" s="36"/>
      <c r="H22" s="33"/>
      <c r="I22" s="33"/>
      <c r="J22" s="32"/>
      <c r="K22" s="32"/>
      <c r="X22" s="55" t="s">
        <v>27</v>
      </c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7"/>
    </row>
    <row r="23" spans="2:38" ht="58.2" thickBot="1" x14ac:dyDescent="0.35">
      <c r="B23" s="32"/>
      <c r="C23" s="32"/>
      <c r="D23" s="32"/>
      <c r="E23" s="34"/>
      <c r="F23" s="34"/>
      <c r="G23" s="32"/>
      <c r="H23" s="33"/>
      <c r="I23" s="33"/>
      <c r="J23" s="34"/>
      <c r="K23" s="34"/>
      <c r="X23" s="11" t="s">
        <v>4</v>
      </c>
      <c r="Y23" s="12" t="s">
        <v>6</v>
      </c>
      <c r="Z23" s="12" t="s">
        <v>7</v>
      </c>
      <c r="AA23" s="12" t="s">
        <v>10</v>
      </c>
      <c r="AB23" s="12" t="s">
        <v>11</v>
      </c>
      <c r="AC23" s="12" t="s">
        <v>12</v>
      </c>
      <c r="AD23" s="52" t="s">
        <v>13</v>
      </c>
      <c r="AE23" s="12" t="s">
        <v>14</v>
      </c>
      <c r="AF23" s="12" t="s">
        <v>15</v>
      </c>
      <c r="AG23" s="52" t="s">
        <v>18</v>
      </c>
      <c r="AH23" s="13" t="s">
        <v>35</v>
      </c>
      <c r="AI23" s="13" t="s">
        <v>37</v>
      </c>
      <c r="AJ23" s="13" t="s">
        <v>38</v>
      </c>
      <c r="AK23" s="43" t="s">
        <v>39</v>
      </c>
      <c r="AL23" s="43" t="s">
        <v>40</v>
      </c>
    </row>
    <row r="24" spans="2:38" x14ac:dyDescent="0.3">
      <c r="B24" s="32"/>
      <c r="C24" s="32"/>
      <c r="D24" s="32"/>
      <c r="E24" s="34"/>
      <c r="F24" s="34"/>
      <c r="G24" s="32"/>
      <c r="H24" s="33"/>
      <c r="I24" s="33"/>
      <c r="J24" s="34"/>
      <c r="K24" s="34"/>
      <c r="X24" s="18">
        <v>34</v>
      </c>
      <c r="Y24" s="19">
        <v>0.22393575996842099</v>
      </c>
      <c r="Z24" s="19">
        <v>3.2631812064676598E-3</v>
      </c>
      <c r="AA24" s="19">
        <f t="shared" ref="AA24:AA35" si="11">Y24-Z24</f>
        <v>0.22067257876195334</v>
      </c>
      <c r="AB24" s="19">
        <f>AA24/AA24</f>
        <v>1</v>
      </c>
      <c r="AC24" s="19">
        <f t="shared" ref="AC24:AC35" si="12">AA24/AB24</f>
        <v>0.22067257876195334</v>
      </c>
      <c r="AD24" s="46">
        <f>AC24/AC24</f>
        <v>1</v>
      </c>
      <c r="AE24" s="19"/>
      <c r="AF24" s="19"/>
      <c r="AG24" s="49"/>
      <c r="AH24" s="20"/>
      <c r="AI24" s="20"/>
      <c r="AJ24" s="20"/>
      <c r="AK24" s="20"/>
      <c r="AL24" s="20"/>
    </row>
    <row r="25" spans="2:38" x14ac:dyDescent="0.3">
      <c r="B25" s="32"/>
      <c r="C25" s="32"/>
      <c r="D25" s="32"/>
      <c r="E25" s="34"/>
      <c r="F25" s="34"/>
      <c r="G25" s="32"/>
      <c r="H25" s="33"/>
      <c r="I25" s="33"/>
      <c r="J25" s="34"/>
      <c r="K25" s="34"/>
      <c r="X25" s="15">
        <v>35</v>
      </c>
      <c r="Y25" s="16">
        <v>0.25618000000000002</v>
      </c>
      <c r="Z25" s="16">
        <v>3.3856804800994999E-3</v>
      </c>
      <c r="AA25" s="16">
        <f t="shared" si="11"/>
        <v>0.2527943195199005</v>
      </c>
      <c r="AB25" s="16">
        <f>AB28+(3*(AB24-AB28)/4)</f>
        <v>0.97421566422463579</v>
      </c>
      <c r="AC25" s="16">
        <f t="shared" si="12"/>
        <v>0.25948496703868529</v>
      </c>
      <c r="AD25" s="47">
        <f>AC25/$AC$8</f>
        <v>1.1758822437045979</v>
      </c>
      <c r="AE25" s="16">
        <v>-4.2338010204081602</v>
      </c>
      <c r="AF25" s="16">
        <f>AE25/$O$4</f>
        <v>-0.36032349109856682</v>
      </c>
      <c r="AG25" s="50">
        <f>AF25/0.85</f>
        <v>-0.42390998952772568</v>
      </c>
      <c r="AH25" s="17">
        <v>0.22159133458333299</v>
      </c>
      <c r="AI25" s="17">
        <f>AH25/AB25</f>
        <v>0.22745614007314729</v>
      </c>
      <c r="AJ25" s="17">
        <f>AI25/$O$2</f>
        <v>18.037758927291616</v>
      </c>
      <c r="AK25" s="17">
        <f>AI25/$F$4</f>
        <v>1.0812085506633708</v>
      </c>
      <c r="AL25" s="17" t="e">
        <f>AI25/$L$4</f>
        <v>#REF!</v>
      </c>
    </row>
    <row r="26" spans="2:38" ht="15" thickBot="1" x14ac:dyDescent="0.35">
      <c r="H26" s="27"/>
      <c r="I26" s="27"/>
      <c r="X26" s="15">
        <v>36</v>
      </c>
      <c r="Y26" s="16">
        <v>0.25614999999999999</v>
      </c>
      <c r="Z26" s="16">
        <v>2.6670707323382999E-3</v>
      </c>
      <c r="AA26" s="16">
        <f t="shared" si="11"/>
        <v>0.25348292926766169</v>
      </c>
      <c r="AB26" s="16">
        <f>AB28+(2*(AB24-AB28)/4)</f>
        <v>0.94843132844927158</v>
      </c>
      <c r="AC26" s="16">
        <f t="shared" si="12"/>
        <v>0.26726545366454502</v>
      </c>
      <c r="AD26" s="47">
        <f>AC26/$AC$8</f>
        <v>1.211140301907891</v>
      </c>
      <c r="AE26" s="16">
        <v>-8.4985277777777704</v>
      </c>
      <c r="AF26" s="16">
        <f>AE26/$O$4</f>
        <v>-0.72327895981087409</v>
      </c>
      <c r="AG26" s="50">
        <f>AF26/0.85</f>
        <v>-0.85091642330691075</v>
      </c>
      <c r="AH26" s="17">
        <v>0.440009861666666</v>
      </c>
      <c r="AI26" s="17">
        <f>AH26/AB26</f>
        <v>0.46393433922738736</v>
      </c>
      <c r="AJ26" s="17">
        <f>AI26/$O$2</f>
        <v>36.790986457366166</v>
      </c>
      <c r="AK26" s="17">
        <f>AI26/$F$4</f>
        <v>2.2053032921322773</v>
      </c>
      <c r="AL26" s="17" t="e">
        <f>AI26/$L$4</f>
        <v>#REF!</v>
      </c>
    </row>
    <row r="27" spans="2:38" ht="15" thickBot="1" x14ac:dyDescent="0.35">
      <c r="B27" s="55" t="s">
        <v>26</v>
      </c>
      <c r="C27" s="56"/>
      <c r="D27" s="56"/>
      <c r="E27" s="56"/>
      <c r="F27" s="56"/>
      <c r="G27" s="56"/>
      <c r="H27" s="56"/>
      <c r="I27" s="56"/>
      <c r="J27" s="57"/>
      <c r="X27" s="15">
        <v>37</v>
      </c>
      <c r="Y27" s="16">
        <v>0.24995999999999999</v>
      </c>
      <c r="Z27" s="16">
        <v>2.52214906567164E-3</v>
      </c>
      <c r="AA27" s="16">
        <f t="shared" si="11"/>
        <v>0.24743785093432835</v>
      </c>
      <c r="AB27" s="16">
        <f>AB28+(1*(AB24-AB28)/4)</f>
        <v>0.92264699267390737</v>
      </c>
      <c r="AC27" s="16">
        <f t="shared" si="12"/>
        <v>0.26818258001062029</v>
      </c>
      <c r="AD27" s="47">
        <f>AC27/$AC$8</f>
        <v>1.2152963522482669</v>
      </c>
      <c r="AE27" s="16">
        <v>-12.564078947368399</v>
      </c>
      <c r="AF27" s="16">
        <f>AE27/$O$4</f>
        <v>-1.069283314669651</v>
      </c>
      <c r="AG27" s="50">
        <f>AF27/0.85</f>
        <v>-1.2579803701995895</v>
      </c>
      <c r="AH27" s="17">
        <v>0.75481432374999902</v>
      </c>
      <c r="AI27" s="17">
        <f>AH27/AB27</f>
        <v>0.81809655235799839</v>
      </c>
      <c r="AJ27" s="17">
        <f>AI27/$O$2</f>
        <v>64.876808275812721</v>
      </c>
      <c r="AK27" s="17">
        <f>AI27/$F$4</f>
        <v>3.8888068152094566</v>
      </c>
      <c r="AL27" s="17" t="e">
        <f>AI27/$L$4</f>
        <v>#REF!</v>
      </c>
    </row>
    <row r="28" spans="2:38" ht="29.4" thickBot="1" x14ac:dyDescent="0.35">
      <c r="B28" s="11" t="s">
        <v>4</v>
      </c>
      <c r="C28" s="12" t="s">
        <v>5</v>
      </c>
      <c r="D28" s="12" t="s">
        <v>17</v>
      </c>
      <c r="E28" s="12" t="s">
        <v>6</v>
      </c>
      <c r="F28" s="12" t="s">
        <v>7</v>
      </c>
      <c r="G28" s="13" t="s">
        <v>10</v>
      </c>
      <c r="H28" s="12" t="s">
        <v>24</v>
      </c>
      <c r="I28" s="13" t="s">
        <v>25</v>
      </c>
      <c r="J28" s="40" t="s">
        <v>36</v>
      </c>
      <c r="X28" s="21">
        <v>38</v>
      </c>
      <c r="Y28" s="22">
        <v>0.20037562707419301</v>
      </c>
      <c r="Z28" s="22">
        <v>2.4626317810945201E-3</v>
      </c>
      <c r="AA28" s="22">
        <f t="shared" si="11"/>
        <v>0.1979129952930985</v>
      </c>
      <c r="AB28" s="22">
        <f>AA28/AA24</f>
        <v>0.89686265689854316</v>
      </c>
      <c r="AC28" s="22">
        <f t="shared" si="12"/>
        <v>0.22067257876195334</v>
      </c>
      <c r="AD28" s="47">
        <f>AC28/AC24</f>
        <v>1</v>
      </c>
      <c r="AE28" s="22"/>
      <c r="AF28" s="22"/>
      <c r="AG28" s="50"/>
      <c r="AH28" s="23"/>
      <c r="AI28" s="23"/>
      <c r="AJ28" s="23"/>
      <c r="AK28" s="23"/>
      <c r="AL28" s="23"/>
    </row>
    <row r="29" spans="2:38" x14ac:dyDescent="0.3">
      <c r="B29" s="1">
        <v>14</v>
      </c>
      <c r="E29" s="1">
        <v>6.2559000000000003E-2</v>
      </c>
      <c r="F29" s="1">
        <v>8.9379073189054699E-3</v>
      </c>
      <c r="G29" s="1">
        <f>E29-F29</f>
        <v>5.3621092681094537E-2</v>
      </c>
      <c r="H29" s="1">
        <v>1.8499999999999999E-2</v>
      </c>
      <c r="I29" s="1">
        <v>2.1499999999999998E-2</v>
      </c>
      <c r="J29" s="1">
        <v>6.2E-2</v>
      </c>
      <c r="X29" s="15">
        <v>39</v>
      </c>
      <c r="Y29" s="16">
        <v>0.25146000000000002</v>
      </c>
      <c r="Z29" s="16">
        <v>2.4654723721393001E-3</v>
      </c>
      <c r="AA29" s="16">
        <f t="shared" si="11"/>
        <v>0.24899452762786073</v>
      </c>
      <c r="AB29" s="16">
        <f>AB32+(3*(AB28-AB32)/4)</f>
        <v>0.87358072258608854</v>
      </c>
      <c r="AC29" s="16">
        <f t="shared" si="12"/>
        <v>0.28502749796350174</v>
      </c>
      <c r="AD29" s="47">
        <f>AC29/$AC$8</f>
        <v>1.2916307932893201</v>
      </c>
      <c r="AE29" s="16">
        <v>-17.0327272727273</v>
      </c>
      <c r="AF29" s="16">
        <f>AE29/$O$4</f>
        <v>-1.4495938104448767</v>
      </c>
      <c r="AG29" s="50">
        <f>AF29/0.85</f>
        <v>-1.7054044828763255</v>
      </c>
      <c r="AH29" s="17">
        <v>0.99932838422818604</v>
      </c>
      <c r="AI29" s="17">
        <f>AH29/AB29</f>
        <v>1.1439450967620288</v>
      </c>
      <c r="AJ29" s="17">
        <f>AI29/$O$2</f>
        <v>90.717295540208468</v>
      </c>
      <c r="AK29" s="17">
        <f>AI29/$F$4</f>
        <v>5.4377218382004902</v>
      </c>
      <c r="AL29" s="17" t="e">
        <f>AI29/$L$4</f>
        <v>#REF!</v>
      </c>
    </row>
    <row r="30" spans="2:38" ht="15" thickBot="1" x14ac:dyDescent="0.35">
      <c r="X30" s="15">
        <v>40</v>
      </c>
      <c r="Y30" s="16">
        <v>0.24343000000000001</v>
      </c>
      <c r="Z30" s="16">
        <v>2.3677568179104398E-3</v>
      </c>
      <c r="AA30" s="16">
        <f t="shared" si="11"/>
        <v>0.24106224318208958</v>
      </c>
      <c r="AB30" s="16">
        <f>AB32+(2*(AB28-AB32)/4)</f>
        <v>0.85029878827363392</v>
      </c>
      <c r="AC30" s="16">
        <f t="shared" si="12"/>
        <v>0.28350298331192442</v>
      </c>
      <c r="AD30" s="47">
        <f>AC30/$AC$8</f>
        <v>1.2847223017126577</v>
      </c>
      <c r="AE30" s="16">
        <v>-21.134926470588098</v>
      </c>
      <c r="AF30" s="16">
        <f>AE30/$O$4</f>
        <v>-1.7987171464330296</v>
      </c>
      <c r="AG30" s="50">
        <f>AF30/0.85</f>
        <v>-2.1161378193329758</v>
      </c>
      <c r="AH30" s="17">
        <v>1.31858875630252</v>
      </c>
      <c r="AI30" s="17">
        <f>AH30/AB30</f>
        <v>1.5507357819239724</v>
      </c>
      <c r="AJ30" s="17">
        <f>AI30/$O$2</f>
        <v>122.97666787660368</v>
      </c>
      <c r="AK30" s="17">
        <f>AI30/$F$4</f>
        <v>7.3713938287031953</v>
      </c>
      <c r="AL30" s="17" t="e">
        <f>AI30/$L$4</f>
        <v>#REF!</v>
      </c>
    </row>
    <row r="31" spans="2:38" ht="15" thickBot="1" x14ac:dyDescent="0.35">
      <c r="B31" s="55" t="s">
        <v>23</v>
      </c>
      <c r="C31" s="56"/>
      <c r="D31" s="56"/>
      <c r="E31" s="56"/>
      <c r="F31" s="56"/>
      <c r="G31" s="57"/>
      <c r="H31"/>
      <c r="I31"/>
      <c r="X31" s="15">
        <v>41</v>
      </c>
      <c r="Y31" s="16">
        <v>0.24748999999999999</v>
      </c>
      <c r="Z31" s="16">
        <v>2.3597031298507399E-3</v>
      </c>
      <c r="AA31" s="16">
        <f t="shared" si="11"/>
        <v>0.24513029687014926</v>
      </c>
      <c r="AB31" s="16">
        <f>AB32+(1*(AB28-AB32)/4)</f>
        <v>0.8270168539611793</v>
      </c>
      <c r="AC31" s="16">
        <f t="shared" si="12"/>
        <v>0.29640302455269651</v>
      </c>
      <c r="AD31" s="47">
        <f>AC31/$AC$8</f>
        <v>1.3431801369051659</v>
      </c>
      <c r="AE31" s="16">
        <v>-29.8240384615384</v>
      </c>
      <c r="AF31" s="16">
        <f>AE31/$O$4</f>
        <v>-2.5382160392798641</v>
      </c>
      <c r="AG31" s="50">
        <f>AF31/0.85</f>
        <v>-2.9861365167998399</v>
      </c>
      <c r="AH31" s="17">
        <v>1.9898291488095201</v>
      </c>
      <c r="AI31" s="17">
        <f>AH31/AB31</f>
        <v>2.406032161592349</v>
      </c>
      <c r="AJ31" s="17">
        <f>AI31/$O$2</f>
        <v>190.80350210883023</v>
      </c>
      <c r="AK31" s="17">
        <f>AI31/$F$4</f>
        <v>11.437029334306532</v>
      </c>
      <c r="AL31" s="17" t="e">
        <f>AI31/$L$4</f>
        <v>#REF!</v>
      </c>
    </row>
    <row r="32" spans="2:38" ht="15" thickBot="1" x14ac:dyDescent="0.35">
      <c r="B32" s="11" t="s">
        <v>4</v>
      </c>
      <c r="C32" s="12" t="s">
        <v>5</v>
      </c>
      <c r="D32" s="12" t="s">
        <v>17</v>
      </c>
      <c r="E32" s="12" t="s">
        <v>6</v>
      </c>
      <c r="F32" s="12" t="s">
        <v>7</v>
      </c>
      <c r="G32" s="13" t="s">
        <v>10</v>
      </c>
      <c r="H32"/>
      <c r="I32"/>
      <c r="X32" s="37">
        <v>42</v>
      </c>
      <c r="Y32" s="38">
        <v>0.17963607684300001</v>
      </c>
      <c r="Z32" s="38">
        <v>2.27381948308457E-3</v>
      </c>
      <c r="AA32" s="38">
        <f t="shared" si="11"/>
        <v>0.17736225735991543</v>
      </c>
      <c r="AB32" s="38">
        <f>AA32/AA24</f>
        <v>0.80373491964872468</v>
      </c>
      <c r="AC32" s="38">
        <f t="shared" si="12"/>
        <v>0.22067257876195334</v>
      </c>
      <c r="AD32" s="53">
        <f>AC32/AC24</f>
        <v>1</v>
      </c>
      <c r="AE32" s="38"/>
      <c r="AF32" s="38"/>
      <c r="AG32" s="54"/>
      <c r="AH32" s="23"/>
      <c r="AI32" s="23"/>
      <c r="AJ32" s="23"/>
      <c r="AK32" s="23"/>
      <c r="AL32" s="23"/>
    </row>
    <row r="33" spans="2:38" x14ac:dyDescent="0.3">
      <c r="B33" s="1">
        <v>16</v>
      </c>
      <c r="E33" s="1">
        <v>0.219112694083516</v>
      </c>
      <c r="F33" s="1">
        <v>8.7405693592039705E-3</v>
      </c>
      <c r="G33" s="1">
        <f>E33-F33</f>
        <v>0.21037212472431202</v>
      </c>
      <c r="X33" s="15">
        <v>43</v>
      </c>
      <c r="Y33" s="16">
        <v>0.24549000000000001</v>
      </c>
      <c r="Z33" s="16">
        <v>2.3330188781094498E-3</v>
      </c>
      <c r="AA33" s="16">
        <f t="shared" si="11"/>
        <v>0.24315698112189058</v>
      </c>
      <c r="AB33" s="16">
        <f>AB36+(3*(AB32-AB36)/4)</f>
        <v>0.78487114576902905</v>
      </c>
      <c r="AC33" s="16">
        <f t="shared" si="12"/>
        <v>0.3098049691757257</v>
      </c>
      <c r="AD33" s="47">
        <f>AC33/$AC$8</f>
        <v>1.4039123977878663</v>
      </c>
      <c r="AE33" s="16">
        <v>-35.570192307692601</v>
      </c>
      <c r="AF33" s="16">
        <f>AE33/$O$4</f>
        <v>-3.0272504091653278</v>
      </c>
      <c r="AG33" s="50">
        <f>AF33/0.85</f>
        <v>-3.5614710696062684</v>
      </c>
      <c r="AH33" s="17">
        <v>2.2904732957746399</v>
      </c>
      <c r="AI33" s="17">
        <f>AH33/AB33</f>
        <v>2.9182793992641916</v>
      </c>
      <c r="AJ33" s="17">
        <f>AI33/$O$2</f>
        <v>231.42580485838158</v>
      </c>
      <c r="AK33" s="17">
        <f>AI33/$F$4</f>
        <v>13.871987094718616</v>
      </c>
      <c r="AL33" s="17" t="e">
        <f>AI33/$L$4</f>
        <v>#REF!</v>
      </c>
    </row>
    <row r="34" spans="2:38" x14ac:dyDescent="0.3">
      <c r="X34" s="15">
        <v>44</v>
      </c>
      <c r="Y34" s="16">
        <v>0.18314</v>
      </c>
      <c r="Z34" s="16">
        <v>2.30949942587064E-3</v>
      </c>
      <c r="AA34" s="16">
        <f t="shared" si="11"/>
        <v>0.18083050057412936</v>
      </c>
      <c r="AB34" s="16">
        <f>AB36+(2*(AB32-AB36)/4)</f>
        <v>0.76600737188933343</v>
      </c>
      <c r="AC34" s="16">
        <f t="shared" si="12"/>
        <v>0.23606887767687737</v>
      </c>
      <c r="AD34" s="47">
        <f>AC34/$AC$8</f>
        <v>1.0697698780759368</v>
      </c>
      <c r="AE34" s="16">
        <v>-10.5399038461538</v>
      </c>
      <c r="AF34" s="16">
        <f>AE34/$O$4</f>
        <v>-0.89701309328968515</v>
      </c>
      <c r="AG34" s="50">
        <f>AF34/0.85</f>
        <v>-1.0553095215172767</v>
      </c>
      <c r="AH34" s="17">
        <v>0.61096469222688998</v>
      </c>
      <c r="AI34" s="17">
        <f>AH34/AB34</f>
        <v>0.79759636088092012</v>
      </c>
      <c r="AJ34" s="17">
        <f>AI34/$O$2</f>
        <v>63.251099197535304</v>
      </c>
      <c r="AK34" s="17">
        <f>AI34/$F$4</f>
        <v>3.7913595345683389</v>
      </c>
      <c r="AL34" s="17" t="e">
        <f>AI34/$L$4</f>
        <v>#REF!</v>
      </c>
    </row>
    <row r="35" spans="2:38" x14ac:dyDescent="0.3">
      <c r="X35" s="15">
        <v>45</v>
      </c>
      <c r="Y35" s="16">
        <v>0.19161</v>
      </c>
      <c r="Z35" s="16">
        <v>2.2539353457711399E-3</v>
      </c>
      <c r="AA35" s="16">
        <f t="shared" si="11"/>
        <v>0.18935606465422886</v>
      </c>
      <c r="AB35" s="16">
        <f>AB36+(1*(AB32-AB36)/4)</f>
        <v>0.74714359800963792</v>
      </c>
      <c r="AC35" s="16">
        <f t="shared" si="12"/>
        <v>0.25343998818790148</v>
      </c>
      <c r="AD35" s="47">
        <f>AC35/$AC$8</f>
        <v>1.1484888136522635</v>
      </c>
      <c r="AE35" s="16">
        <v>-14.7383333333333</v>
      </c>
      <c r="AF35" s="16">
        <f>AE35/$O$4</f>
        <v>-1.2543262411347489</v>
      </c>
      <c r="AG35" s="50">
        <f>AF35/0.85</f>
        <v>-1.4756779307467633</v>
      </c>
      <c r="AH35" s="17">
        <v>0.910413139705882</v>
      </c>
      <c r="AI35" s="17">
        <f>AH35/AB35</f>
        <v>1.2185249825216837</v>
      </c>
      <c r="AJ35" s="17">
        <f>AI35/$O$2</f>
        <v>96.631640168254066</v>
      </c>
      <c r="AK35" s="17">
        <f>AI35/$F$4</f>
        <v>5.7922359443701659</v>
      </c>
      <c r="AL35" s="17" t="e">
        <f>AI35/$L$4</f>
        <v>#REF!</v>
      </c>
    </row>
    <row r="36" spans="2:38" ht="15" thickBot="1" x14ac:dyDescent="0.35">
      <c r="X36" s="24">
        <v>46</v>
      </c>
      <c r="Y36" s="25">
        <v>0.16296279366249899</v>
      </c>
      <c r="Z36" s="25">
        <v>2.2514068114427798E-3</v>
      </c>
      <c r="AA36" s="25">
        <f>Y36-Z36</f>
        <v>0.16071138685105621</v>
      </c>
      <c r="AB36" s="25">
        <f>AA36/AA24</f>
        <v>0.7282798241299423</v>
      </c>
      <c r="AC36" s="25">
        <f>AA36/AB36</f>
        <v>0.22067257876195331</v>
      </c>
      <c r="AD36" s="48">
        <f>AC36/AC28</f>
        <v>0.99999999999999989</v>
      </c>
      <c r="AE36" s="25"/>
      <c r="AF36" s="25"/>
      <c r="AG36" s="51"/>
      <c r="AH36" s="26"/>
      <c r="AI36" s="23"/>
      <c r="AJ36" s="23"/>
      <c r="AK36" s="26"/>
      <c r="AL36" s="26"/>
    </row>
    <row r="37" spans="2:38" ht="15" thickBot="1" x14ac:dyDescent="0.35"/>
    <row r="38" spans="2:38" ht="15" thickBot="1" x14ac:dyDescent="0.35">
      <c r="X38" s="55" t="s">
        <v>32</v>
      </c>
      <c r="Y38" s="56"/>
      <c r="Z38" s="56"/>
      <c r="AA38" s="56"/>
      <c r="AB38" s="56"/>
      <c r="AC38" s="56"/>
      <c r="AD38" s="56"/>
      <c r="AE38" s="56"/>
      <c r="AF38" s="56"/>
      <c r="AG38" s="57"/>
    </row>
    <row r="39" spans="2:38" ht="29.4" thickBot="1" x14ac:dyDescent="0.35">
      <c r="X39" s="11" t="s">
        <v>4</v>
      </c>
      <c r="Y39" s="12" t="s">
        <v>6</v>
      </c>
      <c r="Z39" s="12" t="s">
        <v>7</v>
      </c>
      <c r="AA39" s="12" t="s">
        <v>10</v>
      </c>
      <c r="AB39" s="12" t="s">
        <v>11</v>
      </c>
      <c r="AC39" s="12" t="s">
        <v>12</v>
      </c>
      <c r="AD39" s="12" t="s">
        <v>13</v>
      </c>
      <c r="AE39" s="12" t="s">
        <v>14</v>
      </c>
      <c r="AF39" s="12" t="s">
        <v>15</v>
      </c>
      <c r="AG39" s="12" t="s">
        <v>18</v>
      </c>
    </row>
    <row r="40" spans="2:38" x14ac:dyDescent="0.3">
      <c r="X40" s="18">
        <v>34</v>
      </c>
      <c r="Y40" s="19">
        <v>0.22393575996842099</v>
      </c>
      <c r="Z40" s="19">
        <v>3.2631812064676598E-3</v>
      </c>
      <c r="AA40" s="19">
        <f t="shared" ref="AA40:AA46" si="13">Y40-Z40</f>
        <v>0.22067257876195334</v>
      </c>
      <c r="AB40" s="19">
        <f>AA40/AA40</f>
        <v>1</v>
      </c>
      <c r="AC40" s="19">
        <f t="shared" ref="AC40:AC46" si="14">AA40/AB40</f>
        <v>0.22067257876195334</v>
      </c>
      <c r="AD40" s="19">
        <f>AC40/AC40</f>
        <v>1</v>
      </c>
      <c r="AE40" s="19"/>
      <c r="AF40" s="19"/>
      <c r="AG40" s="20"/>
    </row>
    <row r="41" spans="2:38" x14ac:dyDescent="0.3">
      <c r="X41" s="15">
        <v>35</v>
      </c>
      <c r="Y41" s="16"/>
      <c r="Z41" s="16">
        <v>3.3856804800994999E-3</v>
      </c>
      <c r="AA41" s="16">
        <f t="shared" si="13"/>
        <v>-3.3856804800994999E-3</v>
      </c>
      <c r="AB41" s="16">
        <f>AB44+(3*(AB40-AB44)/4)</f>
        <v>0.97421566422463579</v>
      </c>
      <c r="AC41" s="16">
        <f t="shared" si="14"/>
        <v>-3.4752884853212805E-3</v>
      </c>
      <c r="AD41" s="16">
        <f>AC41/$AC$8</f>
        <v>-1.5748619537682508E-2</v>
      </c>
      <c r="AE41" s="16"/>
      <c r="AF41" s="16"/>
      <c r="AG41" s="17"/>
    </row>
    <row r="42" spans="2:38" x14ac:dyDescent="0.3">
      <c r="X42" s="15">
        <v>36</v>
      </c>
      <c r="Y42" s="16"/>
      <c r="Z42" s="16">
        <v>2.6670707323382999E-3</v>
      </c>
      <c r="AA42" s="16">
        <f t="shared" si="13"/>
        <v>-2.6670707323382999E-3</v>
      </c>
      <c r="AB42" s="16">
        <f>AB44+(2*(AB40-AB44)/4)</f>
        <v>0.94843132844927158</v>
      </c>
      <c r="AC42" s="16">
        <f t="shared" si="14"/>
        <v>-2.8120862864147288E-3</v>
      </c>
      <c r="AD42" s="16">
        <f>AC42/$AC$8</f>
        <v>-1.2743252026107953E-2</v>
      </c>
      <c r="AE42" s="16"/>
      <c r="AF42" s="16"/>
      <c r="AG42" s="17"/>
    </row>
    <row r="43" spans="2:38" x14ac:dyDescent="0.3">
      <c r="X43" s="15">
        <v>37</v>
      </c>
      <c r="Y43" s="16"/>
      <c r="Z43" s="16">
        <v>2.52214906567164E-3</v>
      </c>
      <c r="AA43" s="16">
        <f t="shared" si="13"/>
        <v>-2.52214906567164E-3</v>
      </c>
      <c r="AB43" s="16">
        <f>AB44+(1*(AB40-AB44)/4)</f>
        <v>0.92264699267390737</v>
      </c>
      <c r="AC43" s="16">
        <f t="shared" si="14"/>
        <v>-2.7336013510023409E-3</v>
      </c>
      <c r="AD43" s="16">
        <f>AC43/$AC$8</f>
        <v>-1.2387589642259835E-2</v>
      </c>
      <c r="AE43" s="16"/>
      <c r="AF43" s="16"/>
      <c r="AG43" s="17"/>
    </row>
    <row r="44" spans="2:38" x14ac:dyDescent="0.3">
      <c r="X44" s="21">
        <v>38</v>
      </c>
      <c r="Y44" s="22">
        <v>0.20037562707419301</v>
      </c>
      <c r="Z44" s="22">
        <v>2.4626317810945201E-3</v>
      </c>
      <c r="AA44" s="22">
        <f t="shared" si="13"/>
        <v>0.1979129952930985</v>
      </c>
      <c r="AB44" s="22">
        <f>AA44/AA40</f>
        <v>0.89686265689854316</v>
      </c>
      <c r="AC44" s="22">
        <f t="shared" si="14"/>
        <v>0.22067257876195334</v>
      </c>
      <c r="AD44" s="22">
        <f>AC44/AC40</f>
        <v>1</v>
      </c>
      <c r="AE44" s="22"/>
      <c r="AF44" s="22"/>
      <c r="AG44" s="23"/>
    </row>
    <row r="45" spans="2:38" x14ac:dyDescent="0.3">
      <c r="X45" s="15">
        <v>39</v>
      </c>
      <c r="Y45" s="16"/>
      <c r="Z45" s="16">
        <v>2.4654723721393001E-3</v>
      </c>
      <c r="AA45" s="16">
        <f t="shared" si="13"/>
        <v>-2.4654723721393001E-3</v>
      </c>
      <c r="AB45" s="16">
        <f>AB48+(3*(AB44-AB48)/4)</f>
        <v>0.87358072258608854</v>
      </c>
      <c r="AC45" s="16">
        <f t="shared" si="14"/>
        <v>-2.8222605059789832E-3</v>
      </c>
      <c r="AD45" s="16">
        <f>AC45/$AC$8</f>
        <v>-1.2789357526036105E-2</v>
      </c>
      <c r="AE45" s="16"/>
      <c r="AF45" s="16"/>
      <c r="AG45" s="17"/>
    </row>
    <row r="46" spans="2:38" x14ac:dyDescent="0.3">
      <c r="X46" s="15">
        <v>40</v>
      </c>
      <c r="Y46" s="16"/>
      <c r="Z46" s="16">
        <v>2.3677568179104398E-3</v>
      </c>
      <c r="AA46" s="16">
        <f t="shared" si="13"/>
        <v>-2.3677568179104398E-3</v>
      </c>
      <c r="AB46" s="16">
        <f>AB48+(2*(AB44-AB48)/4)</f>
        <v>0.85029878827363392</v>
      </c>
      <c r="AC46" s="16">
        <f t="shared" si="14"/>
        <v>-2.7846174198574466E-3</v>
      </c>
      <c r="AD46" s="16">
        <f>AC46/$AC$8</f>
        <v>-1.2618774092730859E-2</v>
      </c>
      <c r="AE46" s="16"/>
      <c r="AF46" s="16"/>
      <c r="AG46" s="17"/>
    </row>
    <row r="47" spans="2:38" x14ac:dyDescent="0.3">
      <c r="X47" s="15">
        <v>41</v>
      </c>
      <c r="Y47" s="16"/>
      <c r="Z47" s="16">
        <v>2.3597031298507399E-3</v>
      </c>
      <c r="AA47" s="16">
        <f t="shared" ref="AA47:AA52" si="15">Y47-Z47</f>
        <v>-2.3597031298507399E-3</v>
      </c>
      <c r="AB47" s="16">
        <f>AB48+(1*(AB44-AB48)/4)</f>
        <v>0.8270168539611793</v>
      </c>
      <c r="AC47" s="16">
        <f t="shared" ref="AC47:AC52" si="16">AA47/AB47</f>
        <v>-2.8532709080213085E-3</v>
      </c>
      <c r="AD47" s="16">
        <f>AC47/$AC$8</f>
        <v>-1.2929884283897476E-2</v>
      </c>
      <c r="AE47" s="16"/>
      <c r="AF47" s="16"/>
      <c r="AG47" s="17"/>
    </row>
    <row r="48" spans="2:38" x14ac:dyDescent="0.3">
      <c r="X48" s="37">
        <v>42</v>
      </c>
      <c r="Y48" s="38">
        <v>0.17963607684300001</v>
      </c>
      <c r="Z48" s="38">
        <v>2.27381948308457E-3</v>
      </c>
      <c r="AA48" s="38">
        <f t="shared" si="15"/>
        <v>0.17736225735991543</v>
      </c>
      <c r="AB48" s="38">
        <f>AA48/AA40</f>
        <v>0.80373491964872468</v>
      </c>
      <c r="AC48" s="38">
        <f t="shared" si="16"/>
        <v>0.22067257876195334</v>
      </c>
      <c r="AD48" s="38">
        <f>AC48/AC40</f>
        <v>1</v>
      </c>
      <c r="AE48" s="38"/>
      <c r="AF48" s="38"/>
      <c r="AG48" s="39"/>
    </row>
    <row r="49" spans="2:33" x14ac:dyDescent="0.3">
      <c r="X49" s="15">
        <v>43</v>
      </c>
      <c r="Y49" s="16"/>
      <c r="Z49" s="16">
        <v>2.3330188781094498E-3</v>
      </c>
      <c r="AA49" s="16">
        <f t="shared" si="15"/>
        <v>-2.3330188781094498E-3</v>
      </c>
      <c r="AB49" s="16">
        <f>AB52+(3*(AB48-AB52)/4)</f>
        <v>0.80580881262286697</v>
      </c>
      <c r="AC49" s="16">
        <f t="shared" si="16"/>
        <v>-2.8952511334736975E-3</v>
      </c>
      <c r="AD49" s="16">
        <f>AC49/$AC$8</f>
        <v>-1.3120121900586926E-2</v>
      </c>
      <c r="AE49" s="16"/>
      <c r="AF49" s="16"/>
      <c r="AG49" s="17"/>
    </row>
    <row r="50" spans="2:33" x14ac:dyDescent="0.3">
      <c r="X50" s="15">
        <v>44</v>
      </c>
      <c r="Y50" s="16"/>
      <c r="Z50" s="16">
        <v>2.30949942587064E-3</v>
      </c>
      <c r="AA50" s="16">
        <f t="shared" si="15"/>
        <v>-2.30949942587064E-3</v>
      </c>
      <c r="AB50" s="16">
        <f>AB52+(2*(AB48-AB52)/4)</f>
        <v>0.80788270559700925</v>
      </c>
      <c r="AC50" s="16">
        <f t="shared" si="16"/>
        <v>-2.8587063565916611E-3</v>
      </c>
      <c r="AD50" s="16">
        <f>AC50/$AC$8</f>
        <v>-1.2954515566138556E-2</v>
      </c>
      <c r="AE50" s="16"/>
      <c r="AF50" s="16"/>
      <c r="AG50" s="17"/>
    </row>
    <row r="51" spans="2:33" x14ac:dyDescent="0.3">
      <c r="X51" s="15">
        <v>45</v>
      </c>
      <c r="Y51" s="16"/>
      <c r="Z51" s="16">
        <v>2.2539353457711399E-3</v>
      </c>
      <c r="AA51" s="16">
        <f t="shared" si="15"/>
        <v>-2.2539353457711399E-3</v>
      </c>
      <c r="AB51" s="16">
        <f>AB52+(1*(AB48-AB52)/4)</f>
        <v>0.80995659857115165</v>
      </c>
      <c r="AC51" s="16">
        <f t="shared" si="16"/>
        <v>-2.7827853365813898E-3</v>
      </c>
      <c r="AD51" s="16">
        <f>AC51/$AC$8</f>
        <v>-1.2610471822977472E-2</v>
      </c>
      <c r="AE51" s="16"/>
      <c r="AF51" s="16"/>
      <c r="AG51" s="17"/>
    </row>
    <row r="52" spans="2:33" ht="15" thickBot="1" x14ac:dyDescent="0.35">
      <c r="X52" s="24">
        <v>46</v>
      </c>
      <c r="Y52" s="25">
        <v>0.16296279366249899</v>
      </c>
      <c r="Z52" s="25">
        <v>2.2514068114427798E-3</v>
      </c>
      <c r="AA52" s="25">
        <f t="shared" si="15"/>
        <v>0.16071138685105621</v>
      </c>
      <c r="AB52" s="25">
        <f>AA52/AA44</f>
        <v>0.81203049154529394</v>
      </c>
      <c r="AC52" s="25">
        <f t="shared" si="16"/>
        <v>0.1979129952930985</v>
      </c>
      <c r="AD52" s="25">
        <f>AC52/AC44</f>
        <v>0.89686265689854316</v>
      </c>
      <c r="AE52" s="25"/>
      <c r="AF52" s="25"/>
      <c r="AG52" s="26"/>
    </row>
    <row r="54" spans="2:33" ht="15" thickBot="1" x14ac:dyDescent="0.35"/>
    <row r="55" spans="2:33" ht="15" thickBot="1" x14ac:dyDescent="0.35">
      <c r="B55" s="55" t="s">
        <v>8</v>
      </c>
      <c r="C55" s="56"/>
      <c r="D55" s="56"/>
      <c r="E55" s="56"/>
      <c r="F55" s="56"/>
      <c r="G55" s="56"/>
      <c r="H55" s="56"/>
      <c r="I55" s="56"/>
      <c r="J55" s="56"/>
      <c r="K55" s="57"/>
    </row>
    <row r="56" spans="2:33" ht="29.4" thickBot="1" x14ac:dyDescent="0.35">
      <c r="B56" s="11" t="s">
        <v>4</v>
      </c>
      <c r="C56" s="12" t="s">
        <v>5</v>
      </c>
      <c r="D56" s="12" t="s">
        <v>17</v>
      </c>
      <c r="E56" s="12" t="s">
        <v>6</v>
      </c>
      <c r="F56" s="12" t="s">
        <v>7</v>
      </c>
      <c r="G56" s="12" t="s">
        <v>10</v>
      </c>
      <c r="H56" s="12" t="s">
        <v>21</v>
      </c>
      <c r="I56" s="12" t="s">
        <v>22</v>
      </c>
      <c r="J56" s="12" t="s">
        <v>24</v>
      </c>
      <c r="K56" s="13" t="s">
        <v>25</v>
      </c>
    </row>
    <row r="57" spans="2:33" x14ac:dyDescent="0.3">
      <c r="B57" s="30"/>
      <c r="C57" s="30"/>
      <c r="D57" s="30">
        <f t="shared" ref="D57:D68" si="17">C57/$O$4</f>
        <v>0</v>
      </c>
      <c r="E57" s="30"/>
      <c r="F57" s="30"/>
      <c r="G57" s="30">
        <f>E57-F57</f>
        <v>0</v>
      </c>
      <c r="H57" s="31">
        <f>F57/$C$4</f>
        <v>0</v>
      </c>
      <c r="I57" s="31">
        <f>G57/$C$4</f>
        <v>0</v>
      </c>
      <c r="J57" s="30"/>
      <c r="K57" s="30"/>
    </row>
    <row r="58" spans="2:33" x14ac:dyDescent="0.3">
      <c r="B58" s="30"/>
      <c r="C58" s="30"/>
      <c r="D58" s="30">
        <f t="shared" si="17"/>
        <v>0</v>
      </c>
      <c r="E58" s="30"/>
      <c r="F58" s="30"/>
      <c r="G58" s="30">
        <f t="shared" ref="G58:G68" si="18">E58-F58</f>
        <v>0</v>
      </c>
      <c r="H58" s="31">
        <f t="shared" ref="H58:I68" si="19">F58/$C$4</f>
        <v>0</v>
      </c>
      <c r="I58" s="31">
        <f t="shared" si="19"/>
        <v>0</v>
      </c>
      <c r="J58" s="30"/>
      <c r="K58" s="30"/>
    </row>
    <row r="59" spans="2:33" x14ac:dyDescent="0.3">
      <c r="B59" s="30"/>
      <c r="C59" s="30"/>
      <c r="D59" s="30">
        <f t="shared" si="17"/>
        <v>0</v>
      </c>
      <c r="E59" s="30"/>
      <c r="F59" s="30"/>
      <c r="G59" s="30">
        <f t="shared" si="18"/>
        <v>0</v>
      </c>
      <c r="H59" s="31">
        <f t="shared" si="19"/>
        <v>0</v>
      </c>
      <c r="I59" s="31">
        <f>G59/$C$4</f>
        <v>0</v>
      </c>
      <c r="J59" s="30"/>
      <c r="K59" s="30"/>
    </row>
    <row r="60" spans="2:33" x14ac:dyDescent="0.3">
      <c r="B60" s="30"/>
      <c r="C60" s="30"/>
      <c r="D60" s="30">
        <f t="shared" si="17"/>
        <v>0</v>
      </c>
      <c r="E60" s="30"/>
      <c r="F60" s="30"/>
      <c r="G60" s="30">
        <f t="shared" si="18"/>
        <v>0</v>
      </c>
      <c r="H60" s="31">
        <f t="shared" si="19"/>
        <v>0</v>
      </c>
      <c r="I60" s="31">
        <f t="shared" si="19"/>
        <v>0</v>
      </c>
      <c r="J60" s="30"/>
      <c r="K60" s="30"/>
    </row>
    <row r="61" spans="2:33" x14ac:dyDescent="0.3">
      <c r="B61" s="30"/>
      <c r="C61" s="30"/>
      <c r="D61" s="30">
        <f t="shared" si="17"/>
        <v>0</v>
      </c>
      <c r="E61" s="30"/>
      <c r="F61" s="30"/>
      <c r="G61" s="30">
        <f t="shared" si="18"/>
        <v>0</v>
      </c>
      <c r="H61" s="31">
        <f t="shared" si="19"/>
        <v>0</v>
      </c>
      <c r="I61" s="31">
        <f>G61/$C$4</f>
        <v>0</v>
      </c>
      <c r="J61" s="30"/>
      <c r="K61" s="30"/>
    </row>
    <row r="62" spans="2:33" x14ac:dyDescent="0.3">
      <c r="B62" s="30"/>
      <c r="C62" s="30"/>
      <c r="D62" s="30">
        <f t="shared" si="17"/>
        <v>0</v>
      </c>
      <c r="E62" s="30"/>
      <c r="F62" s="30"/>
      <c r="G62" s="30">
        <f t="shared" si="18"/>
        <v>0</v>
      </c>
      <c r="H62" s="31">
        <f t="shared" si="19"/>
        <v>0</v>
      </c>
      <c r="I62" s="31">
        <f t="shared" si="19"/>
        <v>0</v>
      </c>
      <c r="J62" s="30"/>
      <c r="K62" s="30"/>
    </row>
    <row r="63" spans="2:33" x14ac:dyDescent="0.3">
      <c r="B63" s="30"/>
      <c r="C63" s="30"/>
      <c r="D63" s="30">
        <f t="shared" si="17"/>
        <v>0</v>
      </c>
      <c r="E63" s="30"/>
      <c r="F63" s="30"/>
      <c r="G63" s="30">
        <f t="shared" si="18"/>
        <v>0</v>
      </c>
      <c r="H63" s="31">
        <f t="shared" si="19"/>
        <v>0</v>
      </c>
      <c r="I63" s="31">
        <f t="shared" si="19"/>
        <v>0</v>
      </c>
      <c r="J63" s="30"/>
      <c r="K63" s="30"/>
    </row>
    <row r="64" spans="2:33" x14ac:dyDescent="0.3">
      <c r="B64" s="30"/>
      <c r="C64" s="30"/>
      <c r="D64" s="30">
        <f t="shared" si="17"/>
        <v>0</v>
      </c>
      <c r="E64" s="30"/>
      <c r="F64" s="30"/>
      <c r="G64" s="30">
        <f t="shared" si="18"/>
        <v>0</v>
      </c>
      <c r="H64" s="31">
        <f t="shared" si="19"/>
        <v>0</v>
      </c>
      <c r="I64" s="31">
        <f t="shared" si="19"/>
        <v>0</v>
      </c>
      <c r="J64" s="30"/>
      <c r="K64" s="30"/>
    </row>
    <row r="65" spans="2:11" x14ac:dyDescent="0.3">
      <c r="B65" s="30"/>
      <c r="C65" s="30"/>
      <c r="D65" s="30">
        <f t="shared" si="17"/>
        <v>0</v>
      </c>
      <c r="E65" s="30"/>
      <c r="F65" s="30"/>
      <c r="G65" s="30">
        <f t="shared" si="18"/>
        <v>0</v>
      </c>
      <c r="H65" s="31">
        <f t="shared" si="19"/>
        <v>0</v>
      </c>
      <c r="I65" s="31">
        <f t="shared" si="19"/>
        <v>0</v>
      </c>
      <c r="J65" s="30"/>
      <c r="K65" s="30"/>
    </row>
    <row r="66" spans="2:11" x14ac:dyDescent="0.3">
      <c r="B66" s="30"/>
      <c r="C66" s="30"/>
      <c r="D66" s="30">
        <f t="shared" si="17"/>
        <v>0</v>
      </c>
      <c r="E66" s="30"/>
      <c r="F66" s="30"/>
      <c r="G66" s="30">
        <f t="shared" si="18"/>
        <v>0</v>
      </c>
      <c r="H66" s="31">
        <f t="shared" si="19"/>
        <v>0</v>
      </c>
      <c r="I66" s="31">
        <f t="shared" si="19"/>
        <v>0</v>
      </c>
      <c r="J66" s="30"/>
      <c r="K66" s="30"/>
    </row>
    <row r="67" spans="2:11" x14ac:dyDescent="0.3">
      <c r="B67" s="30"/>
      <c r="C67" s="30"/>
      <c r="D67" s="30">
        <f t="shared" si="17"/>
        <v>0</v>
      </c>
      <c r="E67" s="30"/>
      <c r="F67" s="30"/>
      <c r="G67" s="30">
        <f t="shared" si="18"/>
        <v>0</v>
      </c>
      <c r="H67" s="31">
        <f t="shared" si="19"/>
        <v>0</v>
      </c>
      <c r="I67" s="31">
        <f t="shared" si="19"/>
        <v>0</v>
      </c>
      <c r="J67" s="30"/>
      <c r="K67" s="30"/>
    </row>
    <row r="68" spans="2:11" x14ac:dyDescent="0.3">
      <c r="B68" s="30"/>
      <c r="C68" s="30"/>
      <c r="D68" s="30">
        <f t="shared" si="17"/>
        <v>0</v>
      </c>
      <c r="E68" s="30"/>
      <c r="F68" s="30"/>
      <c r="G68" s="30">
        <f t="shared" si="18"/>
        <v>0</v>
      </c>
      <c r="H68" s="31">
        <f t="shared" si="19"/>
        <v>0</v>
      </c>
      <c r="I68" s="31">
        <f t="shared" si="19"/>
        <v>0</v>
      </c>
      <c r="J68" s="30"/>
      <c r="K68" s="30"/>
    </row>
  </sheetData>
  <mergeCells count="8">
    <mergeCell ref="B31:G31"/>
    <mergeCell ref="B55:K55"/>
    <mergeCell ref="X38:AG38"/>
    <mergeCell ref="B6:K6"/>
    <mergeCell ref="M6:V6"/>
    <mergeCell ref="X6:AG6"/>
    <mergeCell ref="B27:J27"/>
    <mergeCell ref="X22:AL2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8"/>
  <sheetViews>
    <sheetView topLeftCell="N10" zoomScale="85" zoomScaleNormal="85" workbookViewId="0">
      <selection activeCell="AG21" sqref="AG21:AG26"/>
    </sheetView>
  </sheetViews>
  <sheetFormatPr defaultColWidth="8.6640625" defaultRowHeight="14.4" x14ac:dyDescent="0.3"/>
  <cols>
    <col min="1" max="1" width="8.664062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13.33203125" style="1" bestFit="1" customWidth="1"/>
    <col min="7" max="7" width="8.664062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12.109375" style="1" bestFit="1" customWidth="1"/>
    <col min="13" max="13" width="5.664062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6640625" style="1" customWidth="1"/>
    <col min="19" max="20" width="8.6640625" style="1"/>
    <col min="21" max="21" width="9.6640625" style="1" customWidth="1"/>
    <col min="22" max="28" width="8.6640625" style="1"/>
    <col min="29" max="29" width="11.6640625" style="1" customWidth="1"/>
    <col min="30" max="31" width="8.6640625" style="1"/>
    <col min="32" max="32" width="11" style="1" customWidth="1"/>
    <col min="33" max="16384" width="8.6640625" style="1"/>
  </cols>
  <sheetData>
    <row r="1" spans="1:33" ht="15" thickBot="1" x14ac:dyDescent="0.35"/>
    <row r="2" spans="1:33" ht="16.2" thickBot="1" x14ac:dyDescent="0.35">
      <c r="B2" s="8" t="s">
        <v>0</v>
      </c>
      <c r="C2" s="2"/>
      <c r="E2" s="8" t="s">
        <v>28</v>
      </c>
      <c r="F2" s="3"/>
      <c r="H2" s="8" t="s">
        <v>1</v>
      </c>
      <c r="I2" s="4"/>
      <c r="K2" s="8" t="s">
        <v>2</v>
      </c>
      <c r="L2" s="2"/>
      <c r="N2" s="8" t="s">
        <v>3</v>
      </c>
      <c r="O2" s="3">
        <v>1.4149999999999999E-2</v>
      </c>
    </row>
    <row r="3" spans="1:33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33" ht="16.2" thickBot="1" x14ac:dyDescent="0.35">
      <c r="B4" s="8" t="s">
        <v>19</v>
      </c>
      <c r="C4" s="29">
        <f>G29</f>
        <v>5.4061404193532399E-2</v>
      </c>
      <c r="E4" s="8" t="s">
        <v>20</v>
      </c>
      <c r="F4" s="3">
        <f>G33</f>
        <v>0.32978759163235372</v>
      </c>
      <c r="H4" s="8"/>
      <c r="I4" s="4"/>
      <c r="K4" s="8" t="s">
        <v>41</v>
      </c>
      <c r="L4" s="44" t="e">
        <f>#REF!</f>
        <v>#REF!</v>
      </c>
      <c r="N4" s="8" t="s">
        <v>9</v>
      </c>
      <c r="O4" s="3">
        <v>12.9</v>
      </c>
    </row>
    <row r="5" spans="1:33" ht="15" thickBot="1" x14ac:dyDescent="0.35"/>
    <row r="6" spans="1:33" ht="15" thickBot="1" x14ac:dyDescent="0.35">
      <c r="B6" s="55" t="s">
        <v>8</v>
      </c>
      <c r="C6" s="56"/>
      <c r="D6" s="56"/>
      <c r="E6" s="56"/>
      <c r="F6" s="56"/>
      <c r="G6" s="56"/>
      <c r="H6" s="56"/>
      <c r="I6" s="56"/>
      <c r="J6" s="56"/>
      <c r="K6" s="57"/>
      <c r="M6" s="55" t="s">
        <v>16</v>
      </c>
      <c r="N6" s="56"/>
      <c r="O6" s="56"/>
      <c r="P6" s="56"/>
      <c r="Q6" s="56"/>
      <c r="R6" s="56"/>
      <c r="S6" s="56"/>
      <c r="T6" s="56"/>
      <c r="U6" s="56"/>
      <c r="V6" s="57"/>
      <c r="X6" s="55" t="s">
        <v>31</v>
      </c>
      <c r="Y6" s="56"/>
      <c r="Z6" s="56"/>
      <c r="AA6" s="56"/>
      <c r="AB6" s="56"/>
      <c r="AC6" s="56"/>
      <c r="AD6" s="56"/>
      <c r="AE6" s="56"/>
      <c r="AF6" s="56"/>
      <c r="AG6" s="57"/>
    </row>
    <row r="7" spans="1:33" s="14" customFormat="1" ht="29.4" thickBot="1" x14ac:dyDescent="0.35">
      <c r="B7" s="11" t="s">
        <v>4</v>
      </c>
      <c r="C7" s="12" t="s">
        <v>5</v>
      </c>
      <c r="D7" s="12" t="s">
        <v>17</v>
      </c>
      <c r="E7" s="12" t="s">
        <v>6</v>
      </c>
      <c r="F7" s="12" t="s">
        <v>7</v>
      </c>
      <c r="G7" s="12" t="s">
        <v>10</v>
      </c>
      <c r="H7" s="12" t="s">
        <v>21</v>
      </c>
      <c r="I7" s="12" t="s">
        <v>22</v>
      </c>
      <c r="J7" s="12" t="s">
        <v>33</v>
      </c>
      <c r="K7" s="13" t="s">
        <v>34</v>
      </c>
      <c r="M7" s="11" t="s">
        <v>4</v>
      </c>
      <c r="N7" s="12" t="s">
        <v>6</v>
      </c>
      <c r="O7" s="12" t="s">
        <v>7</v>
      </c>
      <c r="P7" s="12" t="s">
        <v>10</v>
      </c>
      <c r="Q7" s="12" t="s">
        <v>11</v>
      </c>
      <c r="R7" s="12" t="s">
        <v>12</v>
      </c>
      <c r="S7" s="12" t="s">
        <v>13</v>
      </c>
      <c r="T7" s="12" t="s">
        <v>14</v>
      </c>
      <c r="U7" s="12" t="s">
        <v>15</v>
      </c>
      <c r="V7" s="12" t="s">
        <v>18</v>
      </c>
      <c r="X7" s="11" t="s">
        <v>4</v>
      </c>
      <c r="Y7" s="12" t="s">
        <v>6</v>
      </c>
      <c r="Z7" s="12" t="s">
        <v>7</v>
      </c>
      <c r="AA7" s="12" t="s">
        <v>10</v>
      </c>
      <c r="AB7" s="12" t="s">
        <v>11</v>
      </c>
      <c r="AC7" s="12" t="s">
        <v>12</v>
      </c>
      <c r="AD7" s="12" t="s">
        <v>13</v>
      </c>
      <c r="AE7" s="12" t="s">
        <v>14</v>
      </c>
      <c r="AF7" s="12" t="s">
        <v>15</v>
      </c>
      <c r="AG7" s="12" t="s">
        <v>18</v>
      </c>
    </row>
    <row r="8" spans="1:33" x14ac:dyDescent="0.3">
      <c r="B8" s="32">
        <v>48</v>
      </c>
      <c r="C8" s="32">
        <v>11.5</v>
      </c>
      <c r="D8" s="35">
        <f t="shared" ref="D8:D18" si="0">C8/$C$13</f>
        <v>0.92</v>
      </c>
      <c r="E8" s="35">
        <v>4.7740139899999999E-2</v>
      </c>
      <c r="F8" s="35">
        <v>2.9619657875621899E-3</v>
      </c>
      <c r="G8" s="1">
        <f t="shared" ref="G8:G18" si="1">E8-F8</f>
        <v>4.4778174112437806E-2</v>
      </c>
      <c r="H8" s="33">
        <f t="shared" ref="H8:H18" si="2">F8/$G$13</f>
        <v>5.4855426861834394E-2</v>
      </c>
      <c r="I8" s="33">
        <f t="shared" ref="I8:I18" si="3">G8/$G$13</f>
        <v>0.82928907057125989</v>
      </c>
      <c r="J8" s="32">
        <f>$J$13+(C8-$C$13)</f>
        <v>5.8750000000000009</v>
      </c>
      <c r="K8" s="32">
        <f t="shared" ref="K8:K18" si="4">J8/$J$13</f>
        <v>0.85454545454545461</v>
      </c>
      <c r="M8" s="18">
        <v>66</v>
      </c>
      <c r="N8" s="19">
        <v>0.31827505324920602</v>
      </c>
      <c r="O8" s="19">
        <v>6.4047563009950199E-3</v>
      </c>
      <c r="P8" s="19">
        <f t="shared" ref="P8:P16" si="5">N8-O8</f>
        <v>0.311870296948211</v>
      </c>
      <c r="Q8" s="19">
        <f>P8/P8</f>
        <v>1</v>
      </c>
      <c r="R8" s="19">
        <f t="shared" ref="R8:R16" si="6">P8/Q8</f>
        <v>0.311870296948211</v>
      </c>
      <c r="S8" s="19">
        <f>R8/R8</f>
        <v>1</v>
      </c>
      <c r="T8" s="19"/>
      <c r="U8" s="19"/>
      <c r="V8" s="20"/>
      <c r="X8" s="18">
        <v>82</v>
      </c>
      <c r="Y8" s="19">
        <v>0.26355293274310299</v>
      </c>
      <c r="Z8" s="19">
        <v>3.4406238492537202E-3</v>
      </c>
      <c r="AA8" s="19">
        <f t="shared" ref="AA8:AA16" si="7">Y8-Z8</f>
        <v>0.26011230889384929</v>
      </c>
      <c r="AB8" s="19">
        <f>AA8/AA8</f>
        <v>1</v>
      </c>
      <c r="AC8" s="19">
        <f t="shared" ref="AC8:AC16" si="8">AA8/AB8</f>
        <v>0.26011230889384929</v>
      </c>
      <c r="AD8" s="19">
        <f>AC8/AC8</f>
        <v>1</v>
      </c>
      <c r="AE8" s="19"/>
      <c r="AF8" s="19"/>
      <c r="AG8" s="20"/>
    </row>
    <row r="9" spans="1:33" x14ac:dyDescent="0.3">
      <c r="B9" s="32">
        <v>49</v>
      </c>
      <c r="C9" s="32">
        <v>11.7</v>
      </c>
      <c r="D9" s="35">
        <f t="shared" si="0"/>
        <v>0.93599999999999994</v>
      </c>
      <c r="E9" s="35">
        <v>5.3071042699999897E-2</v>
      </c>
      <c r="F9" s="35">
        <v>4.0518919194029801E-3</v>
      </c>
      <c r="G9" s="1">
        <f t="shared" si="1"/>
        <v>4.9019150780596918E-2</v>
      </c>
      <c r="H9" s="33">
        <f t="shared" si="2"/>
        <v>7.504079276344483E-2</v>
      </c>
      <c r="I9" s="33">
        <f t="shared" si="3"/>
        <v>0.90783170142130099</v>
      </c>
      <c r="J9" s="32">
        <f>$J$13+(C9-$C$13)</f>
        <v>6.0750000000000002</v>
      </c>
      <c r="K9" s="32">
        <f t="shared" si="4"/>
        <v>0.88363636363636355</v>
      </c>
      <c r="M9" s="15">
        <v>67</v>
      </c>
      <c r="N9" s="16">
        <v>0.25406692146944398</v>
      </c>
      <c r="O9" s="16">
        <v>6.0962794875621803E-3</v>
      </c>
      <c r="P9" s="16">
        <f t="shared" si="5"/>
        <v>0.24797064198188182</v>
      </c>
      <c r="Q9" s="16">
        <f>Q12+(3*(Q8-Q12)/4)</f>
        <v>0.98236955152068706</v>
      </c>
      <c r="R9" s="16">
        <f t="shared" si="6"/>
        <v>0.25242093629431872</v>
      </c>
      <c r="S9" s="16">
        <f>R9/$R$8</f>
        <v>0.80937793295600569</v>
      </c>
      <c r="T9" s="16">
        <v>7.4925972222222503</v>
      </c>
      <c r="U9" s="16">
        <f>T9/$O$4</f>
        <v>0.58082149009474804</v>
      </c>
      <c r="V9" s="17">
        <f>U9/0.55</f>
        <v>1.0560390728995419</v>
      </c>
      <c r="X9" s="15">
        <v>83</v>
      </c>
      <c r="Y9" s="16"/>
      <c r="Z9" s="16">
        <v>3.6597435621890501E-3</v>
      </c>
      <c r="AA9" s="16">
        <f t="shared" si="7"/>
        <v>-3.6597435621890501E-3</v>
      </c>
      <c r="AB9" s="16">
        <f>AB12+(3*(AB8-AB12)/4)</f>
        <v>0.9661985771446997</v>
      </c>
      <c r="AC9" s="16">
        <f t="shared" si="8"/>
        <v>-3.7877757727653536E-3</v>
      </c>
      <c r="AD9" s="16">
        <f>AC9/$AC$8</f>
        <v>-1.4562078161057455E-2</v>
      </c>
      <c r="AE9" s="16"/>
      <c r="AF9" s="16"/>
      <c r="AG9" s="17"/>
    </row>
    <row r="10" spans="1:33" x14ac:dyDescent="0.3">
      <c r="B10" s="32">
        <v>50</v>
      </c>
      <c r="C10" s="32">
        <v>11.9</v>
      </c>
      <c r="D10" s="35">
        <f t="shared" si="0"/>
        <v>0.95200000000000007</v>
      </c>
      <c r="E10" s="35">
        <v>5.7291291899999902E-2</v>
      </c>
      <c r="F10" s="35">
        <v>5.0683962582089501E-3</v>
      </c>
      <c r="G10" s="1">
        <f t="shared" si="1"/>
        <v>5.2222895641790952E-2</v>
      </c>
      <c r="H10" s="33">
        <f t="shared" si="2"/>
        <v>9.3866391508122246E-2</v>
      </c>
      <c r="I10" s="33">
        <f t="shared" si="3"/>
        <v>0.96716486207264329</v>
      </c>
      <c r="J10" s="32">
        <f>$J$13+(C10-$C$13)</f>
        <v>6.2750000000000012</v>
      </c>
      <c r="K10" s="32">
        <f t="shared" si="4"/>
        <v>0.91272727272727283</v>
      </c>
      <c r="M10" s="15">
        <v>68</v>
      </c>
      <c r="N10" s="16">
        <v>0.19137764072727201</v>
      </c>
      <c r="O10" s="16">
        <v>5.9058928099502399E-3</v>
      </c>
      <c r="P10" s="16">
        <f t="shared" si="5"/>
        <v>0.18547174791732177</v>
      </c>
      <c r="Q10" s="16">
        <f>Q12+(2*(Q8-Q12)/4)</f>
        <v>0.96473910304137411</v>
      </c>
      <c r="R10" s="16">
        <f t="shared" si="6"/>
        <v>0.19225067931072301</v>
      </c>
      <c r="S10" s="16">
        <f>R10/$R$8</f>
        <v>0.61644433981684399</v>
      </c>
      <c r="T10" s="16">
        <v>18.084602272727199</v>
      </c>
      <c r="U10" s="16">
        <f>T10/$O$4</f>
        <v>1.401907152924589</v>
      </c>
      <c r="V10" s="17">
        <f>U10/0.55</f>
        <v>2.5489220962265251</v>
      </c>
      <c r="X10" s="15">
        <v>84</v>
      </c>
      <c r="Y10" s="16"/>
      <c r="Z10" s="16">
        <v>3.2039759786069602E-3</v>
      </c>
      <c r="AA10" s="16">
        <f t="shared" si="7"/>
        <v>-3.2039759786069602E-3</v>
      </c>
      <c r="AB10" s="16">
        <f>AB12+(2*(AB8-AB12)/4)</f>
        <v>0.93239715428939929</v>
      </c>
      <c r="AC10" s="16">
        <f t="shared" si="8"/>
        <v>-3.4362781609396714E-3</v>
      </c>
      <c r="AD10" s="16">
        <f>AC10/$AC$8</f>
        <v>-1.3210747986332325E-2</v>
      </c>
      <c r="AE10" s="16"/>
      <c r="AF10" s="16"/>
      <c r="AG10" s="17"/>
    </row>
    <row r="11" spans="1:33" x14ac:dyDescent="0.3">
      <c r="B11" s="32">
        <v>51</v>
      </c>
      <c r="C11" s="32">
        <v>12.1</v>
      </c>
      <c r="D11" s="35">
        <f t="shared" si="0"/>
        <v>0.96799999999999997</v>
      </c>
      <c r="E11" s="35">
        <v>6.0020150600000002E-2</v>
      </c>
      <c r="F11" s="35">
        <v>6.4584329726368097E-3</v>
      </c>
      <c r="G11" s="1">
        <f t="shared" si="1"/>
        <v>5.3561717627363191E-2</v>
      </c>
      <c r="H11" s="33">
        <f t="shared" si="2"/>
        <v>0.11960978720963693</v>
      </c>
      <c r="I11" s="33">
        <f t="shared" si="3"/>
        <v>0.99195976409986053</v>
      </c>
      <c r="J11" s="32">
        <f>$J$13+(C11-$C$13)</f>
        <v>6.4750000000000005</v>
      </c>
      <c r="K11" s="32">
        <f t="shared" si="4"/>
        <v>0.94181818181818178</v>
      </c>
      <c r="M11" s="15">
        <v>69</v>
      </c>
      <c r="N11" s="16">
        <v>0.12761710797600001</v>
      </c>
      <c r="O11" s="16">
        <v>5.9908247323383103E-3</v>
      </c>
      <c r="P11" s="16">
        <f t="shared" si="5"/>
        <v>0.1216262832436617</v>
      </c>
      <c r="Q11" s="16">
        <f>Q12+(1*(Q8-Q12)/4)</f>
        <v>0.94710865456206117</v>
      </c>
      <c r="R11" s="16">
        <f t="shared" si="6"/>
        <v>0.12841851107347463</v>
      </c>
      <c r="S11" s="16">
        <f>R11/$R$8</f>
        <v>0.41176897040246102</v>
      </c>
      <c r="T11" s="16">
        <v>31.815899999999999</v>
      </c>
      <c r="U11" s="16">
        <f>T11/$O$4</f>
        <v>2.4663488372093023</v>
      </c>
      <c r="V11" s="17">
        <f>U11/0.55</f>
        <v>4.4842706131078218</v>
      </c>
      <c r="X11" s="15">
        <v>85</v>
      </c>
      <c r="Y11" s="16"/>
      <c r="Z11" s="16">
        <v>2.9417588999999999E-3</v>
      </c>
      <c r="AA11" s="16">
        <f t="shared" si="7"/>
        <v>-2.9417588999999999E-3</v>
      </c>
      <c r="AB11" s="16">
        <f>AB12+(1*(AB8-AB12)/4)</f>
        <v>0.89859573143409888</v>
      </c>
      <c r="AC11" s="16">
        <f t="shared" si="8"/>
        <v>-3.2737289941330446E-3</v>
      </c>
      <c r="AD11" s="16">
        <f>AC11/$AC$8</f>
        <v>-1.2585828821615049E-2</v>
      </c>
      <c r="AE11" s="16"/>
      <c r="AF11" s="16"/>
      <c r="AG11" s="17"/>
    </row>
    <row r="12" spans="1:33" x14ac:dyDescent="0.3">
      <c r="B12" s="32">
        <v>52</v>
      </c>
      <c r="C12" s="32">
        <v>12.3</v>
      </c>
      <c r="D12" s="35">
        <f t="shared" si="0"/>
        <v>0.9840000000000001</v>
      </c>
      <c r="E12" s="35">
        <v>6.2526937199999896E-2</v>
      </c>
      <c r="F12" s="35">
        <v>8.5069244268656703E-3</v>
      </c>
      <c r="G12" s="1">
        <f t="shared" si="1"/>
        <v>5.4020012773134229E-2</v>
      </c>
      <c r="H12" s="33">
        <f t="shared" si="2"/>
        <v>0.15754772478353091</v>
      </c>
      <c r="I12" s="33">
        <f t="shared" si="3"/>
        <v>1.0004473624224151</v>
      </c>
      <c r="J12" s="32">
        <f>$J$13+(C12-$C$13)</f>
        <v>6.6750000000000016</v>
      </c>
      <c r="K12" s="32">
        <f t="shared" si="4"/>
        <v>0.97090909090909105</v>
      </c>
      <c r="M12" s="21">
        <v>70</v>
      </c>
      <c r="N12" s="22">
        <v>0.29573059603095198</v>
      </c>
      <c r="O12" s="22">
        <v>5.8539518930348202E-3</v>
      </c>
      <c r="P12" s="22">
        <f t="shared" si="5"/>
        <v>0.28987664413791714</v>
      </c>
      <c r="Q12" s="22">
        <f>P12/P8</f>
        <v>0.92947820608274823</v>
      </c>
      <c r="R12" s="22">
        <f t="shared" si="6"/>
        <v>0.311870296948211</v>
      </c>
      <c r="S12" s="22">
        <f>R12/R8</f>
        <v>1</v>
      </c>
      <c r="T12" s="22"/>
      <c r="U12" s="22"/>
      <c r="V12" s="23"/>
      <c r="X12" s="21">
        <v>86</v>
      </c>
      <c r="Y12" s="22">
        <v>0.228027011352542</v>
      </c>
      <c r="Z12" s="22">
        <v>3.08336702985074E-3</v>
      </c>
      <c r="AA12" s="22">
        <f t="shared" si="7"/>
        <v>0.22494364432269126</v>
      </c>
      <c r="AB12" s="22">
        <f>AA12/AA8</f>
        <v>0.86479430857879858</v>
      </c>
      <c r="AC12" s="22">
        <f t="shared" si="8"/>
        <v>0.26011230889384929</v>
      </c>
      <c r="AD12" s="22">
        <f>AC12/AC8</f>
        <v>1</v>
      </c>
      <c r="AE12" s="22"/>
      <c r="AF12" s="22"/>
      <c r="AG12" s="23"/>
    </row>
    <row r="13" spans="1:33" x14ac:dyDescent="0.3">
      <c r="B13" s="32">
        <v>53</v>
      </c>
      <c r="C13" s="32">
        <v>12.5</v>
      </c>
      <c r="D13" s="35">
        <f>C13/$C$13</f>
        <v>1</v>
      </c>
      <c r="E13" s="35">
        <v>6.5319300900000002E-2</v>
      </c>
      <c r="F13" s="35">
        <v>1.1323443844278599E-2</v>
      </c>
      <c r="G13" s="1">
        <f t="shared" si="1"/>
        <v>5.3995857055721401E-2</v>
      </c>
      <c r="H13" s="33">
        <f t="shared" si="2"/>
        <v>0.20970949368565986</v>
      </c>
      <c r="I13" s="33">
        <f t="shared" si="3"/>
        <v>1</v>
      </c>
      <c r="J13" s="32">
        <f>C13*0.55</f>
        <v>6.8750000000000009</v>
      </c>
      <c r="K13" s="32">
        <f t="shared" si="4"/>
        <v>1</v>
      </c>
      <c r="M13" s="15">
        <v>71</v>
      </c>
      <c r="N13" s="16">
        <v>5.9340231875000003E-2</v>
      </c>
      <c r="O13" s="16">
        <v>5.6100445721393001E-3</v>
      </c>
      <c r="P13" s="16">
        <f t="shared" si="5"/>
        <v>5.37301873028607E-2</v>
      </c>
      <c r="Q13" s="16">
        <f>Q16+(3*(Q12-Q16)/4)</f>
        <v>0.91633694968988855</v>
      </c>
      <c r="R13" s="16">
        <f t="shared" si="6"/>
        <v>5.863584058358047E-2</v>
      </c>
      <c r="S13" s="16">
        <f>R13/$R$8</f>
        <v>0.18801354652032637</v>
      </c>
      <c r="T13" s="16">
        <v>58.356857142857102</v>
      </c>
      <c r="U13" s="16">
        <f>T13/$O$4</f>
        <v>4.5237873754152789</v>
      </c>
      <c r="V13" s="17">
        <f>U13/0.55</f>
        <v>8.2250679553005064</v>
      </c>
      <c r="X13" s="15">
        <v>87</v>
      </c>
      <c r="Y13" s="16"/>
      <c r="Z13" s="16">
        <v>3.1796700656716399E-3</v>
      </c>
      <c r="AA13" s="16">
        <f t="shared" si="7"/>
        <v>-3.1796700656716399E-3</v>
      </c>
      <c r="AB13" s="16">
        <f>AB16+(3*(AB12-AB16)/4)</f>
        <v>0.81809170810246912</v>
      </c>
      <c r="AC13" s="16">
        <f t="shared" si="8"/>
        <v>-3.8866914725816707E-3</v>
      </c>
      <c r="AD13" s="16">
        <f>AC13/$AC$8</f>
        <v>-1.494235889531784E-2</v>
      </c>
      <c r="AE13" s="16"/>
      <c r="AF13" s="16"/>
      <c r="AG13" s="17"/>
    </row>
    <row r="14" spans="1:33" x14ac:dyDescent="0.3">
      <c r="B14" s="32">
        <v>54</v>
      </c>
      <c r="C14" s="32">
        <v>12.7</v>
      </c>
      <c r="D14" s="35">
        <f t="shared" si="0"/>
        <v>1.016</v>
      </c>
      <c r="E14" s="35">
        <v>6.8492499200000001E-2</v>
      </c>
      <c r="F14" s="35">
        <v>1.60133850651741E-2</v>
      </c>
      <c r="G14" s="1">
        <f t="shared" si="1"/>
        <v>5.2479114134825901E-2</v>
      </c>
      <c r="H14" s="33">
        <f t="shared" si="2"/>
        <v>0.29656692084077813</v>
      </c>
      <c r="I14" s="33">
        <f t="shared" si="3"/>
        <v>0.971910013034328</v>
      </c>
      <c r="J14" s="32">
        <f>$J$13+(C14-$C$13)</f>
        <v>7.0750000000000002</v>
      </c>
      <c r="K14" s="32">
        <f t="shared" si="4"/>
        <v>1.0290909090909091</v>
      </c>
      <c r="M14" s="15">
        <v>72</v>
      </c>
      <c r="N14" s="16">
        <v>3.0998306130434701E-2</v>
      </c>
      <c r="O14" s="16">
        <v>6.0269771348258703E-3</v>
      </c>
      <c r="P14" s="16">
        <f t="shared" si="5"/>
        <v>2.4971328995608832E-2</v>
      </c>
      <c r="Q14" s="16">
        <f>Q16+(2*(Q12-Q16)/4)</f>
        <v>0.90319569329702887</v>
      </c>
      <c r="R14" s="16">
        <f t="shared" si="6"/>
        <v>2.764775029479315E-2</v>
      </c>
      <c r="S14" s="16">
        <f>R14/$R$8</f>
        <v>8.8651438002716618E-2</v>
      </c>
      <c r="T14" s="16">
        <v>76.119652173912897</v>
      </c>
      <c r="U14" s="16">
        <f>T14/$O$4</f>
        <v>5.9007482305358829</v>
      </c>
      <c r="V14" s="17">
        <f>U14/0.55</f>
        <v>10.728633146428876</v>
      </c>
      <c r="X14" s="15">
        <v>88</v>
      </c>
      <c r="Y14" s="16"/>
      <c r="Z14" s="16">
        <v>3.0926825547263601E-3</v>
      </c>
      <c r="AA14" s="16">
        <f t="shared" si="7"/>
        <v>-3.0926825547263601E-3</v>
      </c>
      <c r="AB14" s="16">
        <f>AB16+(2*(AB12-AB16)/4)</f>
        <v>0.77138910762613966</v>
      </c>
      <c r="AC14" s="16">
        <f t="shared" si="8"/>
        <v>-4.0092380410241095E-3</v>
      </c>
      <c r="AD14" s="16">
        <f>AC14/$AC$8</f>
        <v>-1.5413488343069002E-2</v>
      </c>
      <c r="AE14" s="16"/>
      <c r="AF14" s="16"/>
      <c r="AG14" s="17"/>
    </row>
    <row r="15" spans="1:33" x14ac:dyDescent="0.3">
      <c r="B15" s="32">
        <v>55</v>
      </c>
      <c r="C15" s="32">
        <v>12.9</v>
      </c>
      <c r="D15" s="35">
        <f>C15/$C$13</f>
        <v>1.032</v>
      </c>
      <c r="E15" s="35">
        <v>7.1919522099999897E-2</v>
      </c>
      <c r="F15" s="35">
        <v>2.23963039666666E-2</v>
      </c>
      <c r="G15" s="1">
        <f t="shared" si="1"/>
        <v>4.9523218133333297E-2</v>
      </c>
      <c r="H15" s="33">
        <f t="shared" si="2"/>
        <v>0.41477819202970662</v>
      </c>
      <c r="I15" s="33">
        <f t="shared" si="3"/>
        <v>0.9171669982426145</v>
      </c>
      <c r="J15" s="32">
        <f>$J$13+(C15-$C$13)</f>
        <v>7.2750000000000012</v>
      </c>
      <c r="K15" s="32">
        <f t="shared" si="4"/>
        <v>1.0581818181818183</v>
      </c>
      <c r="M15" s="15">
        <v>73</v>
      </c>
      <c r="N15" s="16">
        <v>1.8130701612500001E-2</v>
      </c>
      <c r="O15" s="16">
        <v>6.0544429865671597E-3</v>
      </c>
      <c r="P15" s="16">
        <f t="shared" si="5"/>
        <v>1.2076258625932841E-2</v>
      </c>
      <c r="Q15" s="16">
        <f>Q16+(1*(Q12-Q16)/4)</f>
        <v>0.89005443690416919</v>
      </c>
      <c r="R15" s="16">
        <f t="shared" si="6"/>
        <v>1.356800002923088E-2</v>
      </c>
      <c r="S15" s="16">
        <f>R15/$R$8</f>
        <v>4.3505265368327058E-2</v>
      </c>
      <c r="T15" s="16">
        <v>87.783218750000003</v>
      </c>
      <c r="U15" s="16">
        <f>T15/$O$4</f>
        <v>6.8049006782945733</v>
      </c>
      <c r="V15" s="17">
        <f>U15/0.55</f>
        <v>12.372546687808315</v>
      </c>
      <c r="X15" s="15">
        <v>89</v>
      </c>
      <c r="Y15" s="16"/>
      <c r="Z15" s="16">
        <v>3.11573051940298E-3</v>
      </c>
      <c r="AA15" s="16">
        <f t="shared" si="7"/>
        <v>-3.11573051940298E-3</v>
      </c>
      <c r="AB15" s="16">
        <f>AB16+(1*(AB12-AB16)/4)</f>
        <v>0.72468650714981031</v>
      </c>
      <c r="AC15" s="16">
        <f t="shared" si="8"/>
        <v>-4.2994184225357496E-3</v>
      </c>
      <c r="AD15" s="16">
        <f>AC15/$AC$8</f>
        <v>-1.6529084843463996E-2</v>
      </c>
      <c r="AE15" s="16"/>
      <c r="AF15" s="16"/>
      <c r="AG15" s="17"/>
    </row>
    <row r="16" spans="1:33" ht="15" thickBot="1" x14ac:dyDescent="0.35">
      <c r="A16" s="28"/>
      <c r="B16" s="32">
        <v>56</v>
      </c>
      <c r="C16" s="32">
        <v>13.1</v>
      </c>
      <c r="D16" s="35">
        <f t="shared" si="0"/>
        <v>1.048</v>
      </c>
      <c r="E16" s="35">
        <v>7.5346447299999897E-2</v>
      </c>
      <c r="F16" s="35">
        <v>2.94245896965173E-2</v>
      </c>
      <c r="G16" s="1">
        <f t="shared" si="1"/>
        <v>4.5921857603482594E-2</v>
      </c>
      <c r="H16" s="33">
        <f t="shared" si="2"/>
        <v>0.54494161776434791</v>
      </c>
      <c r="I16" s="33">
        <f t="shared" si="3"/>
        <v>0.85047001950711165</v>
      </c>
      <c r="J16" s="32">
        <f>$J$13+(C16-$C$13)</f>
        <v>7.4750000000000005</v>
      </c>
      <c r="K16" s="32">
        <f t="shared" si="4"/>
        <v>1.0872727272727272</v>
      </c>
      <c r="L16" s="28"/>
      <c r="M16" s="24">
        <v>74</v>
      </c>
      <c r="N16" s="25">
        <v>0.27913094827450902</v>
      </c>
      <c r="O16" s="25">
        <v>5.6477742706467597E-3</v>
      </c>
      <c r="P16" s="25">
        <f t="shared" si="5"/>
        <v>0.27348317400386224</v>
      </c>
      <c r="Q16" s="25">
        <f>P16/P8</f>
        <v>0.87691318051130951</v>
      </c>
      <c r="R16" s="25">
        <f t="shared" si="6"/>
        <v>0.311870296948211</v>
      </c>
      <c r="S16" s="25">
        <f>R16/R8</f>
        <v>1</v>
      </c>
      <c r="T16" s="25"/>
      <c r="U16" s="25"/>
      <c r="V16" s="26"/>
      <c r="X16" s="24">
        <v>90</v>
      </c>
      <c r="Y16" s="25">
        <v>0.17950763119253699</v>
      </c>
      <c r="Z16" s="25">
        <v>3.15567183482586E-3</v>
      </c>
      <c r="AA16" s="25">
        <f t="shared" si="7"/>
        <v>0.17635195935771114</v>
      </c>
      <c r="AB16" s="25">
        <f>AA16/AA8</f>
        <v>0.67798390667348085</v>
      </c>
      <c r="AC16" s="25">
        <f t="shared" si="8"/>
        <v>0.26011230889384929</v>
      </c>
      <c r="AD16" s="25">
        <f>AC16/AC8</f>
        <v>1</v>
      </c>
      <c r="AE16" s="25"/>
      <c r="AF16" s="25"/>
      <c r="AG16" s="26"/>
    </row>
    <row r="17" spans="2:38" ht="15" thickBot="1" x14ac:dyDescent="0.35">
      <c r="B17" s="32">
        <v>57</v>
      </c>
      <c r="C17" s="32">
        <v>13.2</v>
      </c>
      <c r="D17" s="35">
        <f t="shared" si="0"/>
        <v>1.056</v>
      </c>
      <c r="E17" s="35">
        <v>7.8456140600000002E-2</v>
      </c>
      <c r="F17" s="35">
        <v>3.25328505492537E-2</v>
      </c>
      <c r="G17" s="1">
        <f t="shared" si="1"/>
        <v>4.5923290050746302E-2</v>
      </c>
      <c r="H17" s="33">
        <f t="shared" si="2"/>
        <v>0.60250642036631064</v>
      </c>
      <c r="I17" s="33">
        <f t="shared" si="3"/>
        <v>0.85049654834361532</v>
      </c>
      <c r="J17" s="32">
        <f>$J$13+(C17-$C$13)</f>
        <v>7.5750000000000002</v>
      </c>
      <c r="K17" s="32">
        <f t="shared" si="4"/>
        <v>1.1018181818181818</v>
      </c>
    </row>
    <row r="18" spans="2:38" ht="15" thickBot="1" x14ac:dyDescent="0.35">
      <c r="B18" s="32">
        <v>58</v>
      </c>
      <c r="C18" s="32">
        <v>13.3</v>
      </c>
      <c r="D18" s="35">
        <f t="shared" si="0"/>
        <v>1.0640000000000001</v>
      </c>
      <c r="E18" s="35">
        <v>8.2168740599999998E-2</v>
      </c>
      <c r="F18" s="35">
        <v>3.7227530949253698E-2</v>
      </c>
      <c r="G18" s="1">
        <f t="shared" si="1"/>
        <v>4.49412096507463E-2</v>
      </c>
      <c r="H18" s="33">
        <f t="shared" si="2"/>
        <v>0.68945161683120404</v>
      </c>
      <c r="I18" s="33">
        <f t="shared" si="3"/>
        <v>0.83230847885920034</v>
      </c>
      <c r="J18" s="32">
        <f>$J$13+(C18-$C$13)</f>
        <v>7.6750000000000016</v>
      </c>
      <c r="K18" s="32">
        <f t="shared" si="4"/>
        <v>1.1163636363636364</v>
      </c>
      <c r="X18" s="55" t="s">
        <v>27</v>
      </c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7"/>
    </row>
    <row r="19" spans="2:38" ht="58.2" thickBot="1" x14ac:dyDescent="0.35">
      <c r="B19" s="32"/>
      <c r="C19" s="32"/>
      <c r="D19" s="35"/>
      <c r="E19" s="35"/>
      <c r="F19" s="35"/>
      <c r="G19" s="36"/>
      <c r="H19" s="33"/>
      <c r="I19" s="33"/>
      <c r="J19" s="32"/>
      <c r="K19" s="32"/>
      <c r="X19" s="11" t="s">
        <v>4</v>
      </c>
      <c r="Y19" s="12" t="s">
        <v>6</v>
      </c>
      <c r="Z19" s="12" t="s">
        <v>7</v>
      </c>
      <c r="AA19" s="12" t="s">
        <v>10</v>
      </c>
      <c r="AB19" s="12" t="s">
        <v>11</v>
      </c>
      <c r="AC19" s="12" t="s">
        <v>12</v>
      </c>
      <c r="AD19" s="52" t="s">
        <v>13</v>
      </c>
      <c r="AE19" s="12" t="s">
        <v>14</v>
      </c>
      <c r="AF19" s="12" t="s">
        <v>15</v>
      </c>
      <c r="AG19" s="52" t="s">
        <v>18</v>
      </c>
      <c r="AH19" s="13" t="s">
        <v>35</v>
      </c>
      <c r="AI19" s="13" t="s">
        <v>37</v>
      </c>
      <c r="AJ19" s="13" t="s">
        <v>38</v>
      </c>
      <c r="AK19" s="43" t="s">
        <v>39</v>
      </c>
      <c r="AL19" s="43" t="s">
        <v>40</v>
      </c>
    </row>
    <row r="20" spans="2:38" x14ac:dyDescent="0.3">
      <c r="B20" s="32"/>
      <c r="C20" s="32"/>
      <c r="D20" s="35"/>
      <c r="E20" s="35"/>
      <c r="F20" s="35"/>
      <c r="G20" s="36"/>
      <c r="H20" s="33"/>
      <c r="I20" s="33"/>
      <c r="J20" s="32"/>
      <c r="K20" s="32"/>
      <c r="X20" s="18">
        <v>82</v>
      </c>
      <c r="Y20" s="19">
        <v>0.26355293274310299</v>
      </c>
      <c r="Z20" s="19">
        <v>3.4406238492537202E-3</v>
      </c>
      <c r="AA20" s="19">
        <f t="shared" ref="AA20:AA28" si="9">Y20-Z20</f>
        <v>0.26011230889384929</v>
      </c>
      <c r="AB20" s="19">
        <f>AA20/AA20</f>
        <v>1</v>
      </c>
      <c r="AC20" s="19">
        <f t="shared" ref="AC20:AC28" si="10">AA20/AB20</f>
        <v>0.26011230889384929</v>
      </c>
      <c r="AD20" s="46">
        <f>AC20/AC20</f>
        <v>1</v>
      </c>
      <c r="AE20" s="19"/>
      <c r="AF20" s="19"/>
      <c r="AG20" s="49"/>
      <c r="AH20" s="20"/>
      <c r="AI20" s="20"/>
      <c r="AJ20" s="20"/>
      <c r="AK20" s="20"/>
      <c r="AL20" s="20"/>
    </row>
    <row r="21" spans="2:38" x14ac:dyDescent="0.3">
      <c r="B21" s="32"/>
      <c r="C21" s="32"/>
      <c r="D21" s="35"/>
      <c r="E21" s="35"/>
      <c r="F21" s="35"/>
      <c r="G21" s="36"/>
      <c r="H21" s="33"/>
      <c r="I21" s="33"/>
      <c r="J21" s="32"/>
      <c r="K21" s="32"/>
      <c r="X21" s="15">
        <v>83</v>
      </c>
      <c r="Y21" s="16">
        <v>0.30260999999999999</v>
      </c>
      <c r="Z21" s="16">
        <v>3.6597435621890501E-3</v>
      </c>
      <c r="AA21" s="16">
        <f t="shared" si="9"/>
        <v>0.29895025643781092</v>
      </c>
      <c r="AB21" s="16">
        <f>AB24+(3*(AB20-AB24)/4)</f>
        <v>0.9661985771446997</v>
      </c>
      <c r="AC21" s="16">
        <f t="shared" si="10"/>
        <v>0.30940871111740376</v>
      </c>
      <c r="AD21" s="47">
        <f>AC21/$AC$8</f>
        <v>1.189519682606301</v>
      </c>
      <c r="AE21" s="16">
        <v>-11.0291666666668</v>
      </c>
      <c r="AF21" s="16">
        <f>AE21/$O$4</f>
        <v>-0.85497416020672867</v>
      </c>
      <c r="AG21" s="50">
        <f>AF21/0.55</f>
        <v>-1.5544984731031428</v>
      </c>
      <c r="AH21" s="17">
        <v>0.65600872872340399</v>
      </c>
      <c r="AI21" s="17">
        <f>AH21/AB21</f>
        <v>0.67895849180614032</v>
      </c>
      <c r="AJ21" s="17">
        <f>AI21/$O$2</f>
        <v>47.98293228311946</v>
      </c>
      <c r="AK21" s="17">
        <f>AI21/$F$4</f>
        <v>2.058775129911623</v>
      </c>
      <c r="AL21" s="17" t="e">
        <f>AI21/$L$4</f>
        <v>#REF!</v>
      </c>
    </row>
    <row r="22" spans="2:38" x14ac:dyDescent="0.3">
      <c r="B22" s="32"/>
      <c r="C22" s="32"/>
      <c r="D22" s="35"/>
      <c r="E22" s="35"/>
      <c r="F22" s="35"/>
      <c r="G22" s="36"/>
      <c r="H22" s="33"/>
      <c r="I22" s="33"/>
      <c r="J22" s="32"/>
      <c r="K22" s="32"/>
      <c r="X22" s="15">
        <v>84</v>
      </c>
      <c r="Y22" s="16">
        <v>0.30607000000000001</v>
      </c>
      <c r="Z22" s="16">
        <v>3.2039759786069602E-3</v>
      </c>
      <c r="AA22" s="16">
        <f t="shared" si="9"/>
        <v>0.30286602402139307</v>
      </c>
      <c r="AB22" s="16">
        <f>AB24+(2*(AB20-AB24)/4)</f>
        <v>0.93239715428939929</v>
      </c>
      <c r="AC22" s="16">
        <f t="shared" si="10"/>
        <v>0.32482512696235549</v>
      </c>
      <c r="AD22" s="47">
        <f>AC22/$AC$8</f>
        <v>1.2487879883259012</v>
      </c>
      <c r="AE22" s="16">
        <v>-21.679499999999798</v>
      </c>
      <c r="AF22" s="16">
        <f>AE22/$O$4</f>
        <v>-1.6805813953488216</v>
      </c>
      <c r="AG22" s="50">
        <f>AF22/0.55</f>
        <v>-3.0556025369978572</v>
      </c>
      <c r="AH22" s="17">
        <v>1.94024058333333</v>
      </c>
      <c r="AI22" s="17">
        <f>AH22/AB22</f>
        <v>2.080916457549713</v>
      </c>
      <c r="AJ22" s="17">
        <f>AI22/$O$2</f>
        <v>147.06123374909632</v>
      </c>
      <c r="AK22" s="17">
        <f>AI22/$F$4</f>
        <v>6.3098688681698878</v>
      </c>
      <c r="AL22" s="17" t="e">
        <f>AI22/$L$4</f>
        <v>#REF!</v>
      </c>
    </row>
    <row r="23" spans="2:38" x14ac:dyDescent="0.3">
      <c r="B23" s="32"/>
      <c r="C23" s="32"/>
      <c r="D23" s="32"/>
      <c r="E23" s="34"/>
      <c r="F23" s="34"/>
      <c r="G23" s="32"/>
      <c r="H23" s="33"/>
      <c r="I23" s="33"/>
      <c r="J23" s="34"/>
      <c r="K23" s="34"/>
      <c r="X23" s="15">
        <v>85</v>
      </c>
      <c r="Y23" s="16">
        <v>0.31707999999999997</v>
      </c>
      <c r="Z23" s="16">
        <v>2.9417588999999999E-3</v>
      </c>
      <c r="AA23" s="16">
        <f t="shared" si="9"/>
        <v>0.31413824109999999</v>
      </c>
      <c r="AB23" s="16">
        <f>AB24+(1*(AB20-AB24)/4)</f>
        <v>0.89859573143409888</v>
      </c>
      <c r="AC23" s="16">
        <f t="shared" si="10"/>
        <v>0.34958795163499867</v>
      </c>
      <c r="AD23" s="47">
        <f>AC23/$AC$8</f>
        <v>1.3439884991281363</v>
      </c>
      <c r="AE23" s="16">
        <v>-33.046999999999798</v>
      </c>
      <c r="AF23" s="16">
        <f>AE23/$O$4</f>
        <v>-2.5617829457364185</v>
      </c>
      <c r="AG23" s="50">
        <f>AF23/0.55</f>
        <v>-4.6577871740662147</v>
      </c>
      <c r="AH23" s="17">
        <v>3.3070152421874899</v>
      </c>
      <c r="AI23" s="17">
        <f>AH23/AB23</f>
        <v>3.680203596014989</v>
      </c>
      <c r="AJ23" s="17">
        <f>AI23/$O$2</f>
        <v>260.08505978904515</v>
      </c>
      <c r="AK23" s="17">
        <f>AI23/$F$4</f>
        <v>11.15931493298168</v>
      </c>
      <c r="AL23" s="17" t="e">
        <f>AI23/$L$4</f>
        <v>#REF!</v>
      </c>
    </row>
    <row r="24" spans="2:38" x14ac:dyDescent="0.3">
      <c r="B24" s="32"/>
      <c r="C24" s="32"/>
      <c r="D24" s="32"/>
      <c r="E24" s="34"/>
      <c r="F24" s="34"/>
      <c r="G24" s="32"/>
      <c r="H24" s="33"/>
      <c r="I24" s="33"/>
      <c r="J24" s="34"/>
      <c r="K24" s="34"/>
      <c r="X24" s="21">
        <v>86</v>
      </c>
      <c r="Y24" s="22">
        <v>0.228027011352542</v>
      </c>
      <c r="Z24" s="22">
        <v>3.08336702985074E-3</v>
      </c>
      <c r="AA24" s="22">
        <f t="shared" si="9"/>
        <v>0.22494364432269126</v>
      </c>
      <c r="AB24" s="22">
        <f>AA24/AA20</f>
        <v>0.86479430857879858</v>
      </c>
      <c r="AC24" s="22">
        <f t="shared" si="10"/>
        <v>0.26011230889384929</v>
      </c>
      <c r="AD24" s="47">
        <f>AC24/AC20</f>
        <v>1</v>
      </c>
      <c r="AE24" s="22"/>
      <c r="AF24" s="22"/>
      <c r="AG24" s="50"/>
      <c r="AH24" s="23"/>
      <c r="AI24" s="23"/>
      <c r="AJ24" s="23"/>
      <c r="AK24" s="23"/>
      <c r="AL24" s="23"/>
    </row>
    <row r="25" spans="2:38" x14ac:dyDescent="0.3">
      <c r="B25" s="32"/>
      <c r="C25" s="32"/>
      <c r="D25" s="32"/>
      <c r="E25" s="34"/>
      <c r="F25" s="34"/>
      <c r="G25" s="32"/>
      <c r="H25" s="33"/>
      <c r="I25" s="33"/>
      <c r="J25" s="34"/>
      <c r="K25" s="34"/>
      <c r="X25" s="15">
        <v>87</v>
      </c>
      <c r="Y25" s="16">
        <v>0.29892999999999997</v>
      </c>
      <c r="Z25" s="16">
        <v>3.1796700656716399E-3</v>
      </c>
      <c r="AA25" s="16">
        <f t="shared" si="9"/>
        <v>0.29575032993432832</v>
      </c>
      <c r="AB25" s="16">
        <f>AB28+(3*(AB24-AB28)/4)</f>
        <v>0.81809170810246912</v>
      </c>
      <c r="AC25" s="16">
        <f t="shared" si="10"/>
        <v>0.36151244048214271</v>
      </c>
      <c r="AD25" s="47">
        <f>AC25/$AC$8</f>
        <v>1.3898321152870716</v>
      </c>
      <c r="AE25" s="16">
        <v>-43.764499999999899</v>
      </c>
      <c r="AF25" s="16">
        <f>AE25/$O$4</f>
        <v>-3.3925968992247983</v>
      </c>
      <c r="AG25" s="50">
        <f>AF25/0.55</f>
        <v>-6.1683579985905421</v>
      </c>
      <c r="AH25" s="17">
        <v>4.8654905312499999</v>
      </c>
      <c r="AI25" s="17">
        <f>AH25/AB25</f>
        <v>5.9473656596951825</v>
      </c>
      <c r="AJ25" s="17">
        <f>AI25/$O$2</f>
        <v>420.3085271869387</v>
      </c>
      <c r="AK25" s="17">
        <f>AI25/$F$4</f>
        <v>18.033927929966779</v>
      </c>
      <c r="AL25" s="17" t="e">
        <f>AI25/$L$4</f>
        <v>#REF!</v>
      </c>
    </row>
    <row r="26" spans="2:38" ht="15" thickBot="1" x14ac:dyDescent="0.35">
      <c r="H26" s="27"/>
      <c r="I26" s="27"/>
      <c r="X26" s="15">
        <v>88</v>
      </c>
      <c r="Y26" s="16">
        <v>0.29006999999999999</v>
      </c>
      <c r="Z26" s="16">
        <v>3.0926825547263601E-3</v>
      </c>
      <c r="AA26" s="16">
        <f t="shared" si="9"/>
        <v>0.28697731744527366</v>
      </c>
      <c r="AB26" s="16">
        <f>AB28+(2*(AB24-AB28)/4)</f>
        <v>0.77138910762613966</v>
      </c>
      <c r="AC26" s="16">
        <f t="shared" si="10"/>
        <v>0.37202666541197738</v>
      </c>
      <c r="AD26" s="47">
        <f>AC26/$AC$8</f>
        <v>1.4302539814207711</v>
      </c>
      <c r="AE26" s="16">
        <v>-52.9803124999994</v>
      </c>
      <c r="AF26" s="16">
        <f>AE26/$O$4</f>
        <v>-4.1070009689922014</v>
      </c>
      <c r="AG26" s="50">
        <f>AF26/0.55</f>
        <v>-7.4672744890767291</v>
      </c>
      <c r="AH26" s="17">
        <v>5.2586510789473602</v>
      </c>
      <c r="AI26" s="17">
        <f>AH26/AB26</f>
        <v>6.8171186589997985</v>
      </c>
      <c r="AJ26" s="17">
        <f>AI26/$O$2</f>
        <v>481.77517024733561</v>
      </c>
      <c r="AK26" s="17">
        <f>AI26/$F$4</f>
        <v>20.671240616595131</v>
      </c>
      <c r="AL26" s="17" t="e">
        <f>AI26/$L$4</f>
        <v>#REF!</v>
      </c>
    </row>
    <row r="27" spans="2:38" ht="15" thickBot="1" x14ac:dyDescent="0.35">
      <c r="B27" s="55" t="s">
        <v>26</v>
      </c>
      <c r="C27" s="56"/>
      <c r="D27" s="56"/>
      <c r="E27" s="56"/>
      <c r="F27" s="56"/>
      <c r="G27" s="56"/>
      <c r="H27" s="56"/>
      <c r="I27" s="56"/>
      <c r="J27" s="57"/>
      <c r="X27" s="15">
        <v>89</v>
      </c>
      <c r="Y27" s="16"/>
      <c r="Z27" s="16">
        <v>3.11573051940298E-3</v>
      </c>
      <c r="AA27" s="16">
        <f t="shared" si="9"/>
        <v>-3.11573051940298E-3</v>
      </c>
      <c r="AB27" s="16">
        <f>AB28+(1*(AB24-AB28)/4)</f>
        <v>0.72468650714981031</v>
      </c>
      <c r="AC27" s="16">
        <f t="shared" si="10"/>
        <v>-4.2994184225357496E-3</v>
      </c>
      <c r="AD27" s="47">
        <f>AC27/$AC$8</f>
        <v>-1.6529084843463996E-2</v>
      </c>
      <c r="AE27" s="16">
        <v>-79.572187499999899</v>
      </c>
      <c r="AF27" s="16">
        <f>AE27/$O$4</f>
        <v>-6.168386627906969</v>
      </c>
      <c r="AG27" s="50">
        <f>AF27/0.55</f>
        <v>-11.215248414376306</v>
      </c>
      <c r="AH27" s="17">
        <v>7.8509829032258001</v>
      </c>
      <c r="AI27" s="17">
        <f>AH27/AB27</f>
        <v>10.83362643814591</v>
      </c>
      <c r="AJ27" s="17">
        <f>AI27/$O$2</f>
        <v>765.62731011631877</v>
      </c>
      <c r="AK27" s="17">
        <f>AI27/$F$4</f>
        <v>32.850315515276286</v>
      </c>
      <c r="AL27" s="17" t="e">
        <f>AI27/$L$4</f>
        <v>#REF!</v>
      </c>
    </row>
    <row r="28" spans="2:38" ht="29.4" thickBot="1" x14ac:dyDescent="0.35">
      <c r="B28" s="11" t="s">
        <v>4</v>
      </c>
      <c r="C28" s="12" t="s">
        <v>5</v>
      </c>
      <c r="D28" s="12" t="s">
        <v>17</v>
      </c>
      <c r="E28" s="12" t="s">
        <v>6</v>
      </c>
      <c r="F28" s="12" t="s">
        <v>7</v>
      </c>
      <c r="G28" s="13" t="s">
        <v>10</v>
      </c>
      <c r="H28" s="12" t="s">
        <v>24</v>
      </c>
      <c r="I28" s="13" t="s">
        <v>25</v>
      </c>
      <c r="J28" s="40" t="s">
        <v>36</v>
      </c>
      <c r="X28" s="24">
        <v>90</v>
      </c>
      <c r="Y28" s="25">
        <v>0.17950763119253699</v>
      </c>
      <c r="Z28" s="25">
        <v>3.15567183482586E-3</v>
      </c>
      <c r="AA28" s="25">
        <f t="shared" si="9"/>
        <v>0.17635195935771114</v>
      </c>
      <c r="AB28" s="25">
        <f>AA28/AA20</f>
        <v>0.67798390667348085</v>
      </c>
      <c r="AC28" s="25">
        <f t="shared" si="10"/>
        <v>0.26011230889384929</v>
      </c>
      <c r="AD28" s="48">
        <f>AC28/AC20</f>
        <v>1</v>
      </c>
      <c r="AE28" s="25"/>
      <c r="AF28" s="25"/>
      <c r="AG28" s="51"/>
      <c r="AH28" s="26"/>
      <c r="AI28" s="23"/>
      <c r="AJ28" s="23"/>
      <c r="AK28" s="26"/>
      <c r="AL28" s="26"/>
    </row>
    <row r="29" spans="2:38" ht="15" thickBot="1" x14ac:dyDescent="0.35">
      <c r="B29" s="1">
        <v>60</v>
      </c>
      <c r="E29" s="1">
        <v>6.6048999999999997E-2</v>
      </c>
      <c r="F29" s="1">
        <v>1.1987595806467599E-2</v>
      </c>
      <c r="G29" s="1">
        <f>E29-F29</f>
        <v>5.4061404193532399E-2</v>
      </c>
      <c r="H29" s="1">
        <v>8.5000000000000006E-3</v>
      </c>
      <c r="I29" s="1">
        <v>1.0500000000000001E-2</v>
      </c>
      <c r="J29" s="1">
        <v>5.3499999999999999E-2</v>
      </c>
    </row>
    <row r="30" spans="2:38" ht="15" thickBot="1" x14ac:dyDescent="0.35">
      <c r="X30" s="55" t="s">
        <v>32</v>
      </c>
      <c r="Y30" s="56"/>
      <c r="Z30" s="56"/>
      <c r="AA30" s="56"/>
      <c r="AB30" s="56"/>
      <c r="AC30" s="56"/>
      <c r="AD30" s="56"/>
      <c r="AE30" s="56"/>
      <c r="AF30" s="56"/>
      <c r="AG30" s="57"/>
    </row>
    <row r="31" spans="2:38" ht="29.4" thickBot="1" x14ac:dyDescent="0.35">
      <c r="B31" s="55" t="s">
        <v>23</v>
      </c>
      <c r="C31" s="56"/>
      <c r="D31" s="56"/>
      <c r="E31" s="56"/>
      <c r="F31" s="56"/>
      <c r="G31" s="57"/>
      <c r="H31"/>
      <c r="I31"/>
      <c r="X31" s="11" t="s">
        <v>4</v>
      </c>
      <c r="Y31" s="12" t="s">
        <v>6</v>
      </c>
      <c r="Z31" s="12" t="s">
        <v>7</v>
      </c>
      <c r="AA31" s="12" t="s">
        <v>10</v>
      </c>
      <c r="AB31" s="12" t="s">
        <v>11</v>
      </c>
      <c r="AC31" s="12" t="s">
        <v>12</v>
      </c>
      <c r="AD31" s="12" t="s">
        <v>13</v>
      </c>
      <c r="AE31" s="12" t="s">
        <v>14</v>
      </c>
      <c r="AF31" s="12" t="s">
        <v>15</v>
      </c>
      <c r="AG31" s="12" t="s">
        <v>18</v>
      </c>
    </row>
    <row r="32" spans="2:38" ht="15" thickBot="1" x14ac:dyDescent="0.35">
      <c r="B32" s="11" t="s">
        <v>4</v>
      </c>
      <c r="C32" s="12" t="s">
        <v>5</v>
      </c>
      <c r="D32" s="12" t="s">
        <v>17</v>
      </c>
      <c r="E32" s="12" t="s">
        <v>6</v>
      </c>
      <c r="F32" s="12" t="s">
        <v>7</v>
      </c>
      <c r="G32" s="13" t="s">
        <v>10</v>
      </c>
      <c r="H32"/>
      <c r="I32"/>
      <c r="X32" s="18">
        <v>82</v>
      </c>
      <c r="Y32" s="19">
        <v>0.26355293274310299</v>
      </c>
      <c r="Z32" s="19">
        <v>3.4406238492537202E-3</v>
      </c>
      <c r="AA32" s="19">
        <f t="shared" ref="AA32:AA40" si="11">Y32-Z32</f>
        <v>0.26011230889384929</v>
      </c>
      <c r="AB32" s="19">
        <f>AA32/AA32</f>
        <v>1</v>
      </c>
      <c r="AC32" s="19">
        <f t="shared" ref="AC32:AC40" si="12">AA32/AB32</f>
        <v>0.26011230889384929</v>
      </c>
      <c r="AD32" s="19">
        <f>AC32/AC32</f>
        <v>1</v>
      </c>
      <c r="AE32" s="19"/>
      <c r="AF32" s="19"/>
      <c r="AG32" s="20"/>
    </row>
    <row r="33" spans="2:33" x14ac:dyDescent="0.3">
      <c r="B33" s="1">
        <v>62</v>
      </c>
      <c r="E33">
        <v>0.337654832843299</v>
      </c>
      <c r="F33" s="1">
        <v>7.8672412109452704E-3</v>
      </c>
      <c r="G33" s="1">
        <f>E33-F33</f>
        <v>0.32978759163235372</v>
      </c>
      <c r="X33" s="15">
        <v>83</v>
      </c>
      <c r="Y33" s="16"/>
      <c r="Z33" s="16">
        <v>3.6597435621890501E-3</v>
      </c>
      <c r="AA33" s="16">
        <f t="shared" si="11"/>
        <v>-3.6597435621890501E-3</v>
      </c>
      <c r="AB33" s="16">
        <f>AB36+(3*(AB32-AB36)/4)</f>
        <v>0.9661985771446997</v>
      </c>
      <c r="AC33" s="16">
        <f t="shared" si="12"/>
        <v>-3.7877757727653536E-3</v>
      </c>
      <c r="AD33" s="16">
        <f>AC33/$AC$8</f>
        <v>-1.4562078161057455E-2</v>
      </c>
      <c r="AE33" s="16"/>
      <c r="AF33" s="16"/>
      <c r="AG33" s="17"/>
    </row>
    <row r="34" spans="2:33" x14ac:dyDescent="0.3">
      <c r="X34" s="15">
        <v>84</v>
      </c>
      <c r="Y34" s="16"/>
      <c r="Z34" s="16">
        <v>3.2039759786069602E-3</v>
      </c>
      <c r="AA34" s="16">
        <f t="shared" si="11"/>
        <v>-3.2039759786069602E-3</v>
      </c>
      <c r="AB34" s="16">
        <f>AB36+(2*(AB32-AB36)/4)</f>
        <v>0.93239715428939929</v>
      </c>
      <c r="AC34" s="16">
        <f t="shared" si="12"/>
        <v>-3.4362781609396714E-3</v>
      </c>
      <c r="AD34" s="16">
        <f>AC34/$AC$8</f>
        <v>-1.3210747986332325E-2</v>
      </c>
      <c r="AE34" s="16"/>
      <c r="AF34" s="16"/>
      <c r="AG34" s="17"/>
    </row>
    <row r="35" spans="2:33" x14ac:dyDescent="0.3">
      <c r="X35" s="15">
        <v>85</v>
      </c>
      <c r="Y35" s="16"/>
      <c r="Z35" s="16">
        <v>2.9417588999999999E-3</v>
      </c>
      <c r="AA35" s="16">
        <f t="shared" si="11"/>
        <v>-2.9417588999999999E-3</v>
      </c>
      <c r="AB35" s="16">
        <f>AB36+(1*(AB32-AB36)/4)</f>
        <v>0.89859573143409888</v>
      </c>
      <c r="AC35" s="16">
        <f t="shared" si="12"/>
        <v>-3.2737289941330446E-3</v>
      </c>
      <c r="AD35" s="16">
        <f>AC35/$AC$8</f>
        <v>-1.2585828821615049E-2</v>
      </c>
      <c r="AE35" s="16"/>
      <c r="AF35" s="16"/>
      <c r="AG35" s="17"/>
    </row>
    <row r="36" spans="2:33" x14ac:dyDescent="0.3">
      <c r="X36" s="21">
        <v>86</v>
      </c>
      <c r="Y36" s="22">
        <v>0.228027011352542</v>
      </c>
      <c r="Z36" s="22">
        <v>3.08336702985074E-3</v>
      </c>
      <c r="AA36" s="22">
        <f t="shared" si="11"/>
        <v>0.22494364432269126</v>
      </c>
      <c r="AB36" s="22">
        <f>AA36/AA32</f>
        <v>0.86479430857879858</v>
      </c>
      <c r="AC36" s="22">
        <f t="shared" si="12"/>
        <v>0.26011230889384929</v>
      </c>
      <c r="AD36" s="22">
        <f>AC36/AC32</f>
        <v>1</v>
      </c>
      <c r="AE36" s="22"/>
      <c r="AF36" s="22"/>
      <c r="AG36" s="23"/>
    </row>
    <row r="37" spans="2:33" x14ac:dyDescent="0.3">
      <c r="X37" s="15">
        <v>87</v>
      </c>
      <c r="Y37" s="16"/>
      <c r="Z37" s="16">
        <v>3.1796700656716399E-3</v>
      </c>
      <c r="AA37" s="16">
        <f t="shared" si="11"/>
        <v>-3.1796700656716399E-3</v>
      </c>
      <c r="AB37" s="16">
        <f>AB40+(3*(AB36-AB40)/4)</f>
        <v>0.81809170810246912</v>
      </c>
      <c r="AC37" s="16">
        <f t="shared" si="12"/>
        <v>-3.8866914725816707E-3</v>
      </c>
      <c r="AD37" s="16">
        <f>AC37/$AC$8</f>
        <v>-1.494235889531784E-2</v>
      </c>
      <c r="AE37" s="16"/>
      <c r="AF37" s="16"/>
      <c r="AG37" s="17"/>
    </row>
    <row r="38" spans="2:33" x14ac:dyDescent="0.3">
      <c r="X38" s="15">
        <v>88</v>
      </c>
      <c r="Y38" s="16"/>
      <c r="Z38" s="16">
        <v>3.0926825547263601E-3</v>
      </c>
      <c r="AA38" s="16">
        <f t="shared" si="11"/>
        <v>-3.0926825547263601E-3</v>
      </c>
      <c r="AB38" s="16">
        <f>AB40+(2*(AB36-AB40)/4)</f>
        <v>0.77138910762613966</v>
      </c>
      <c r="AC38" s="16">
        <f t="shared" si="12"/>
        <v>-4.0092380410241095E-3</v>
      </c>
      <c r="AD38" s="16">
        <f>AC38/$AC$8</f>
        <v>-1.5413488343069002E-2</v>
      </c>
      <c r="AE38" s="16"/>
      <c r="AF38" s="16"/>
      <c r="AG38" s="17"/>
    </row>
    <row r="39" spans="2:33" x14ac:dyDescent="0.3">
      <c r="X39" s="15">
        <v>89</v>
      </c>
      <c r="Y39" s="16"/>
      <c r="Z39" s="16">
        <v>3.11573051940298E-3</v>
      </c>
      <c r="AA39" s="16">
        <f t="shared" si="11"/>
        <v>-3.11573051940298E-3</v>
      </c>
      <c r="AB39" s="16">
        <f>AB40+(1*(AB36-AB40)/4)</f>
        <v>0.72468650714981031</v>
      </c>
      <c r="AC39" s="16">
        <f t="shared" si="12"/>
        <v>-4.2994184225357496E-3</v>
      </c>
      <c r="AD39" s="16">
        <f>AC39/$AC$8</f>
        <v>-1.6529084843463996E-2</v>
      </c>
      <c r="AE39" s="16"/>
      <c r="AF39" s="16"/>
      <c r="AG39" s="17"/>
    </row>
    <row r="40" spans="2:33" ht="15" thickBot="1" x14ac:dyDescent="0.35">
      <c r="X40" s="24">
        <v>90</v>
      </c>
      <c r="Y40" s="25">
        <v>0.17950763119253699</v>
      </c>
      <c r="Z40" s="25">
        <v>3.15567183482586E-3</v>
      </c>
      <c r="AA40" s="25">
        <f t="shared" si="11"/>
        <v>0.17635195935771114</v>
      </c>
      <c r="AB40" s="25">
        <f>AA40/AA32</f>
        <v>0.67798390667348085</v>
      </c>
      <c r="AC40" s="25">
        <f t="shared" si="12"/>
        <v>0.26011230889384929</v>
      </c>
      <c r="AD40" s="25">
        <f>AC40/AC32</f>
        <v>1</v>
      </c>
      <c r="AE40" s="25"/>
      <c r="AF40" s="25"/>
      <c r="AG40" s="26"/>
    </row>
    <row r="42" spans="2:33" x14ac:dyDescent="0.3">
      <c r="X42"/>
      <c r="Y42"/>
      <c r="Z42"/>
      <c r="AA42"/>
      <c r="AB42"/>
      <c r="AC42"/>
      <c r="AD42"/>
      <c r="AE42"/>
      <c r="AF42"/>
      <c r="AG42"/>
    </row>
    <row r="43" spans="2:33" x14ac:dyDescent="0.3">
      <c r="X43"/>
      <c r="Y43"/>
      <c r="Z43"/>
      <c r="AA43"/>
      <c r="AB43"/>
      <c r="AC43"/>
      <c r="AD43"/>
      <c r="AE43"/>
      <c r="AF43"/>
      <c r="AG43"/>
    </row>
    <row r="44" spans="2:33" x14ac:dyDescent="0.3">
      <c r="X44"/>
      <c r="Y44"/>
      <c r="Z44"/>
      <c r="AA44"/>
      <c r="AB44"/>
      <c r="AC44"/>
      <c r="AD44"/>
      <c r="AE44"/>
      <c r="AF44"/>
      <c r="AG44"/>
    </row>
    <row r="45" spans="2:33" x14ac:dyDescent="0.3">
      <c r="X45"/>
      <c r="Y45"/>
      <c r="Z45"/>
      <c r="AA45"/>
      <c r="AB45"/>
      <c r="AC45"/>
      <c r="AD45"/>
      <c r="AE45"/>
      <c r="AF45"/>
      <c r="AG45"/>
    </row>
    <row r="46" spans="2:33" x14ac:dyDescent="0.3">
      <c r="X46"/>
      <c r="Y46"/>
      <c r="Z46"/>
      <c r="AA46"/>
      <c r="AB46"/>
      <c r="AC46"/>
      <c r="AD46"/>
      <c r="AE46"/>
      <c r="AF46"/>
      <c r="AG46"/>
    </row>
    <row r="47" spans="2:33" x14ac:dyDescent="0.3">
      <c r="X47"/>
      <c r="Y47"/>
      <c r="Z47"/>
      <c r="AA47"/>
      <c r="AB47"/>
      <c r="AC47"/>
      <c r="AD47"/>
      <c r="AE47"/>
      <c r="AF47"/>
      <c r="AG47"/>
    </row>
    <row r="48" spans="2:33" x14ac:dyDescent="0.3">
      <c r="X48"/>
      <c r="Y48"/>
      <c r="Z48"/>
      <c r="AA48"/>
      <c r="AB48"/>
      <c r="AC48"/>
      <c r="AD48"/>
      <c r="AE48"/>
      <c r="AF48"/>
      <c r="AG48"/>
    </row>
    <row r="49" spans="2:33" x14ac:dyDescent="0.3">
      <c r="X49"/>
      <c r="Y49"/>
      <c r="Z49"/>
      <c r="AA49"/>
      <c r="AB49"/>
      <c r="AC49"/>
      <c r="AD49"/>
      <c r="AE49"/>
      <c r="AF49"/>
      <c r="AG49"/>
    </row>
    <row r="50" spans="2:33" x14ac:dyDescent="0.3">
      <c r="X50"/>
      <c r="Y50"/>
      <c r="Z50"/>
      <c r="AA50"/>
      <c r="AB50"/>
      <c r="AC50"/>
      <c r="AD50"/>
      <c r="AE50"/>
      <c r="AF50"/>
      <c r="AG50"/>
    </row>
    <row r="51" spans="2:33" x14ac:dyDescent="0.3">
      <c r="X51"/>
      <c r="Y51"/>
      <c r="Z51"/>
      <c r="AA51"/>
      <c r="AB51"/>
      <c r="AC51"/>
      <c r="AD51"/>
      <c r="AE51"/>
      <c r="AF51"/>
      <c r="AG51"/>
    </row>
    <row r="52" spans="2:33" x14ac:dyDescent="0.3">
      <c r="X52"/>
      <c r="Y52"/>
      <c r="Z52"/>
      <c r="AA52"/>
      <c r="AB52"/>
      <c r="AC52"/>
      <c r="AD52"/>
      <c r="AE52"/>
      <c r="AF52"/>
      <c r="AG52"/>
    </row>
    <row r="54" spans="2:33" ht="15" thickBot="1" x14ac:dyDescent="0.35"/>
    <row r="55" spans="2:33" ht="15" thickBot="1" x14ac:dyDescent="0.35">
      <c r="B55" s="55" t="s">
        <v>8</v>
      </c>
      <c r="C55" s="56"/>
      <c r="D55" s="56"/>
      <c r="E55" s="56"/>
      <c r="F55" s="56"/>
      <c r="G55" s="56"/>
      <c r="H55" s="56"/>
      <c r="I55" s="56"/>
      <c r="J55" s="56"/>
      <c r="K55" s="57"/>
    </row>
    <row r="56" spans="2:33" ht="29.4" thickBot="1" x14ac:dyDescent="0.35">
      <c r="B56" s="11" t="s">
        <v>4</v>
      </c>
      <c r="C56" s="12" t="s">
        <v>5</v>
      </c>
      <c r="D56" s="12" t="s">
        <v>17</v>
      </c>
      <c r="E56" s="12" t="s">
        <v>6</v>
      </c>
      <c r="F56" s="12" t="s">
        <v>7</v>
      </c>
      <c r="G56" s="12" t="s">
        <v>10</v>
      </c>
      <c r="H56" s="12" t="s">
        <v>21</v>
      </c>
      <c r="I56" s="12" t="s">
        <v>22</v>
      </c>
      <c r="J56" s="12" t="s">
        <v>24</v>
      </c>
      <c r="K56" s="13" t="s">
        <v>25</v>
      </c>
    </row>
    <row r="57" spans="2:33" x14ac:dyDescent="0.3">
      <c r="B57" s="30"/>
      <c r="C57" s="30"/>
      <c r="D57" s="30">
        <f t="shared" ref="D57:D68" si="13">C57/$O$4</f>
        <v>0</v>
      </c>
      <c r="E57" s="30"/>
      <c r="F57" s="30"/>
      <c r="G57" s="30">
        <f>E57-F57</f>
        <v>0</v>
      </c>
      <c r="H57" s="31">
        <f>F57/$C$4</f>
        <v>0</v>
      </c>
      <c r="I57" s="31">
        <f>G57/$C$4</f>
        <v>0</v>
      </c>
      <c r="J57" s="30"/>
      <c r="K57" s="30"/>
    </row>
    <row r="58" spans="2:33" x14ac:dyDescent="0.3">
      <c r="B58" s="30"/>
      <c r="C58" s="30"/>
      <c r="D58" s="30">
        <f t="shared" si="13"/>
        <v>0</v>
      </c>
      <c r="E58" s="30"/>
      <c r="F58" s="30"/>
      <c r="G58" s="30">
        <f t="shared" ref="G58:G68" si="14">E58-F58</f>
        <v>0</v>
      </c>
      <c r="H58" s="31">
        <f t="shared" ref="H58:I68" si="15">F58/$C$4</f>
        <v>0</v>
      </c>
      <c r="I58" s="31">
        <f t="shared" si="15"/>
        <v>0</v>
      </c>
      <c r="J58" s="30"/>
      <c r="K58" s="30"/>
    </row>
    <row r="59" spans="2:33" x14ac:dyDescent="0.3">
      <c r="B59" s="30"/>
      <c r="C59" s="30"/>
      <c r="D59" s="30">
        <f t="shared" si="13"/>
        <v>0</v>
      </c>
      <c r="E59" s="30"/>
      <c r="F59" s="30"/>
      <c r="G59" s="30">
        <f t="shared" si="14"/>
        <v>0</v>
      </c>
      <c r="H59" s="31">
        <f t="shared" si="15"/>
        <v>0</v>
      </c>
      <c r="I59" s="31">
        <f>G59/$C$4</f>
        <v>0</v>
      </c>
      <c r="J59" s="30"/>
      <c r="K59" s="30"/>
    </row>
    <row r="60" spans="2:33" x14ac:dyDescent="0.3">
      <c r="B60" s="30"/>
      <c r="C60" s="30"/>
      <c r="D60" s="30">
        <f t="shared" si="13"/>
        <v>0</v>
      </c>
      <c r="E60" s="30"/>
      <c r="F60" s="30"/>
      <c r="G60" s="30">
        <f t="shared" si="14"/>
        <v>0</v>
      </c>
      <c r="H60" s="31">
        <f t="shared" si="15"/>
        <v>0</v>
      </c>
      <c r="I60" s="31">
        <f t="shared" si="15"/>
        <v>0</v>
      </c>
      <c r="J60" s="30"/>
      <c r="K60" s="30"/>
    </row>
    <row r="61" spans="2:33" x14ac:dyDescent="0.3">
      <c r="B61" s="30"/>
      <c r="C61" s="30"/>
      <c r="D61" s="30">
        <f t="shared" si="13"/>
        <v>0</v>
      </c>
      <c r="E61" s="30"/>
      <c r="F61" s="30"/>
      <c r="G61" s="30">
        <f t="shared" si="14"/>
        <v>0</v>
      </c>
      <c r="H61" s="31">
        <f t="shared" si="15"/>
        <v>0</v>
      </c>
      <c r="I61" s="31">
        <f>G61/$C$4</f>
        <v>0</v>
      </c>
      <c r="J61" s="30"/>
      <c r="K61" s="30"/>
    </row>
    <row r="62" spans="2:33" x14ac:dyDescent="0.3">
      <c r="B62" s="30"/>
      <c r="C62" s="30"/>
      <c r="D62" s="30">
        <f t="shared" si="13"/>
        <v>0</v>
      </c>
      <c r="E62" s="30"/>
      <c r="F62" s="30"/>
      <c r="G62" s="30">
        <f t="shared" si="14"/>
        <v>0</v>
      </c>
      <c r="H62" s="31">
        <f t="shared" si="15"/>
        <v>0</v>
      </c>
      <c r="I62" s="31">
        <f t="shared" si="15"/>
        <v>0</v>
      </c>
      <c r="J62" s="30"/>
      <c r="K62" s="30"/>
    </row>
    <row r="63" spans="2:33" x14ac:dyDescent="0.3">
      <c r="B63" s="30"/>
      <c r="C63" s="30"/>
      <c r="D63" s="30">
        <f t="shared" si="13"/>
        <v>0</v>
      </c>
      <c r="E63" s="30"/>
      <c r="F63" s="30"/>
      <c r="G63" s="30">
        <f t="shared" si="14"/>
        <v>0</v>
      </c>
      <c r="H63" s="31">
        <f t="shared" si="15"/>
        <v>0</v>
      </c>
      <c r="I63" s="31">
        <f t="shared" si="15"/>
        <v>0</v>
      </c>
      <c r="J63" s="30"/>
      <c r="K63" s="30"/>
    </row>
    <row r="64" spans="2:33" x14ac:dyDescent="0.3">
      <c r="B64" s="30"/>
      <c r="C64" s="30"/>
      <c r="D64" s="30">
        <f t="shared" si="13"/>
        <v>0</v>
      </c>
      <c r="E64" s="30"/>
      <c r="F64" s="30"/>
      <c r="G64" s="30">
        <f t="shared" si="14"/>
        <v>0</v>
      </c>
      <c r="H64" s="31">
        <f t="shared" si="15"/>
        <v>0</v>
      </c>
      <c r="I64" s="31">
        <f t="shared" si="15"/>
        <v>0</v>
      </c>
      <c r="J64" s="30"/>
      <c r="K64" s="30"/>
    </row>
    <row r="65" spans="2:11" x14ac:dyDescent="0.3">
      <c r="B65" s="30"/>
      <c r="C65" s="30"/>
      <c r="D65" s="30">
        <f t="shared" si="13"/>
        <v>0</v>
      </c>
      <c r="E65" s="30"/>
      <c r="F65" s="30"/>
      <c r="G65" s="30">
        <f t="shared" si="14"/>
        <v>0</v>
      </c>
      <c r="H65" s="31">
        <f t="shared" si="15"/>
        <v>0</v>
      </c>
      <c r="I65" s="31">
        <f t="shared" si="15"/>
        <v>0</v>
      </c>
      <c r="J65" s="30"/>
      <c r="K65" s="30"/>
    </row>
    <row r="66" spans="2:11" x14ac:dyDescent="0.3">
      <c r="B66" s="30"/>
      <c r="C66" s="30"/>
      <c r="D66" s="30">
        <f t="shared" si="13"/>
        <v>0</v>
      </c>
      <c r="E66" s="30"/>
      <c r="F66" s="30"/>
      <c r="G66" s="30">
        <f t="shared" si="14"/>
        <v>0</v>
      </c>
      <c r="H66" s="31">
        <f t="shared" si="15"/>
        <v>0</v>
      </c>
      <c r="I66" s="31">
        <f t="shared" si="15"/>
        <v>0</v>
      </c>
      <c r="J66" s="30"/>
      <c r="K66" s="30"/>
    </row>
    <row r="67" spans="2:11" x14ac:dyDescent="0.3">
      <c r="B67" s="30"/>
      <c r="C67" s="30"/>
      <c r="D67" s="30">
        <f t="shared" si="13"/>
        <v>0</v>
      </c>
      <c r="E67" s="30"/>
      <c r="F67" s="30"/>
      <c r="G67" s="30">
        <f t="shared" si="14"/>
        <v>0</v>
      </c>
      <c r="H67" s="31">
        <f t="shared" si="15"/>
        <v>0</v>
      </c>
      <c r="I67" s="31">
        <f t="shared" si="15"/>
        <v>0</v>
      </c>
      <c r="J67" s="30"/>
      <c r="K67" s="30"/>
    </row>
    <row r="68" spans="2:11" x14ac:dyDescent="0.3">
      <c r="B68" s="30"/>
      <c r="C68" s="30"/>
      <c r="D68" s="30">
        <f t="shared" si="13"/>
        <v>0</v>
      </c>
      <c r="E68" s="30"/>
      <c r="F68" s="30"/>
      <c r="G68" s="30">
        <f t="shared" si="14"/>
        <v>0</v>
      </c>
      <c r="H68" s="31">
        <f t="shared" si="15"/>
        <v>0</v>
      </c>
      <c r="I68" s="31">
        <f t="shared" si="15"/>
        <v>0</v>
      </c>
      <c r="J68" s="30"/>
      <c r="K68" s="30"/>
    </row>
  </sheetData>
  <mergeCells count="8">
    <mergeCell ref="B31:G31"/>
    <mergeCell ref="B55:K55"/>
    <mergeCell ref="B6:K6"/>
    <mergeCell ref="M6:V6"/>
    <mergeCell ref="X6:AG6"/>
    <mergeCell ref="X30:AG30"/>
    <mergeCell ref="B27:J27"/>
    <mergeCell ref="X18:AL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8"/>
  <sheetViews>
    <sheetView topLeftCell="P5" workbookViewId="0">
      <selection activeCell="AG21" sqref="AG21:AG27"/>
    </sheetView>
  </sheetViews>
  <sheetFormatPr defaultColWidth="8.6640625" defaultRowHeight="14.4" x14ac:dyDescent="0.3"/>
  <cols>
    <col min="1" max="1" width="8.664062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13.33203125" style="1" bestFit="1" customWidth="1"/>
    <col min="7" max="7" width="8.664062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12.109375" style="1" bestFit="1" customWidth="1"/>
    <col min="13" max="13" width="5.664062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6640625" style="1" customWidth="1"/>
    <col min="19" max="20" width="8.6640625" style="1"/>
    <col min="21" max="21" width="9.6640625" style="1" customWidth="1"/>
    <col min="22" max="28" width="8.6640625" style="1"/>
    <col min="29" max="29" width="11.6640625" style="1" customWidth="1"/>
    <col min="30" max="31" width="8.6640625" style="1"/>
    <col min="32" max="32" width="11" style="1" customWidth="1"/>
    <col min="33" max="16384" width="8.6640625" style="1"/>
  </cols>
  <sheetData>
    <row r="1" spans="1:33" ht="15" thickBot="1" x14ac:dyDescent="0.35"/>
    <row r="2" spans="1:33" ht="16.2" thickBot="1" x14ac:dyDescent="0.35">
      <c r="B2" s="8" t="s">
        <v>0</v>
      </c>
      <c r="C2" s="2"/>
      <c r="E2" s="8" t="s">
        <v>28</v>
      </c>
      <c r="F2" s="3"/>
      <c r="H2" s="8" t="s">
        <v>1</v>
      </c>
      <c r="I2" s="4"/>
      <c r="K2" s="8" t="s">
        <v>2</v>
      </c>
      <c r="L2" s="2"/>
      <c r="N2" s="8" t="s">
        <v>3</v>
      </c>
      <c r="O2" s="3">
        <v>1.026E-2</v>
      </c>
    </row>
    <row r="3" spans="1:33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33" ht="16.2" thickBot="1" x14ac:dyDescent="0.35">
      <c r="B4" s="8" t="s">
        <v>19</v>
      </c>
      <c r="C4" s="29">
        <f>G29</f>
        <v>6.3110176764676618E-2</v>
      </c>
      <c r="E4" s="8" t="s">
        <v>20</v>
      </c>
      <c r="F4" s="3">
        <f>G33</f>
        <v>0.19976008980460533</v>
      </c>
      <c r="H4" s="8"/>
      <c r="I4" s="4"/>
      <c r="K4" s="8" t="s">
        <v>41</v>
      </c>
      <c r="L4" s="44" t="e">
        <f>#REF!</f>
        <v>#REF!</v>
      </c>
      <c r="N4" s="8" t="s">
        <v>9</v>
      </c>
      <c r="O4" s="3">
        <v>11.5</v>
      </c>
    </row>
    <row r="5" spans="1:33" ht="15" thickBot="1" x14ac:dyDescent="0.35"/>
    <row r="6" spans="1:33" ht="15" thickBot="1" x14ac:dyDescent="0.35">
      <c r="B6" s="55" t="s">
        <v>8</v>
      </c>
      <c r="C6" s="56"/>
      <c r="D6" s="56"/>
      <c r="E6" s="56"/>
      <c r="F6" s="56"/>
      <c r="G6" s="56"/>
      <c r="H6" s="56"/>
      <c r="I6" s="56"/>
      <c r="J6" s="56"/>
      <c r="K6" s="57"/>
      <c r="M6" s="55" t="s">
        <v>16</v>
      </c>
      <c r="N6" s="56"/>
      <c r="O6" s="56"/>
      <c r="P6" s="56"/>
      <c r="Q6" s="56"/>
      <c r="R6" s="56"/>
      <c r="S6" s="56"/>
      <c r="T6" s="56"/>
      <c r="U6" s="56"/>
      <c r="V6" s="57"/>
      <c r="X6" s="55" t="s">
        <v>31</v>
      </c>
      <c r="Y6" s="56"/>
      <c r="Z6" s="56"/>
      <c r="AA6" s="56"/>
      <c r="AB6" s="56"/>
      <c r="AC6" s="56"/>
      <c r="AD6" s="56"/>
      <c r="AE6" s="56"/>
      <c r="AF6" s="56"/>
      <c r="AG6" s="57"/>
    </row>
    <row r="7" spans="1:33" s="14" customFormat="1" ht="29.4" thickBot="1" x14ac:dyDescent="0.35">
      <c r="B7" s="11" t="s">
        <v>4</v>
      </c>
      <c r="C7" s="12" t="s">
        <v>5</v>
      </c>
      <c r="D7" s="12" t="s">
        <v>17</v>
      </c>
      <c r="E7" s="12" t="s">
        <v>6</v>
      </c>
      <c r="F7" s="12" t="s">
        <v>7</v>
      </c>
      <c r="G7" s="12" t="s">
        <v>10</v>
      </c>
      <c r="H7" s="12" t="s">
        <v>21</v>
      </c>
      <c r="I7" s="12" t="s">
        <v>22</v>
      </c>
      <c r="J7" s="12" t="s">
        <v>33</v>
      </c>
      <c r="K7" s="13" t="s">
        <v>34</v>
      </c>
      <c r="M7" s="11" t="s">
        <v>4</v>
      </c>
      <c r="N7" s="12" t="s">
        <v>6</v>
      </c>
      <c r="O7" s="12" t="s">
        <v>7</v>
      </c>
      <c r="P7" s="12" t="s">
        <v>10</v>
      </c>
      <c r="Q7" s="12" t="s">
        <v>11</v>
      </c>
      <c r="R7" s="12" t="s">
        <v>12</v>
      </c>
      <c r="S7" s="12" t="s">
        <v>13</v>
      </c>
      <c r="T7" s="12" t="s">
        <v>14</v>
      </c>
      <c r="U7" s="12" t="s">
        <v>15</v>
      </c>
      <c r="V7" s="12" t="s">
        <v>18</v>
      </c>
      <c r="X7" s="11" t="s">
        <v>4</v>
      </c>
      <c r="Y7" s="12" t="s">
        <v>6</v>
      </c>
      <c r="Z7" s="12" t="s">
        <v>7</v>
      </c>
      <c r="AA7" s="12" t="s">
        <v>10</v>
      </c>
      <c r="AB7" s="12" t="s">
        <v>11</v>
      </c>
      <c r="AC7" s="12" t="s">
        <v>12</v>
      </c>
      <c r="AD7" s="12" t="s">
        <v>13</v>
      </c>
      <c r="AE7" s="12" t="s">
        <v>14</v>
      </c>
      <c r="AF7" s="12" t="s">
        <v>15</v>
      </c>
      <c r="AG7" s="12" t="s">
        <v>18</v>
      </c>
    </row>
    <row r="8" spans="1:33" x14ac:dyDescent="0.3">
      <c r="B8" s="32">
        <v>3</v>
      </c>
      <c r="C8" s="32">
        <v>10</v>
      </c>
      <c r="D8" s="35">
        <f t="shared" ref="D8:D18" si="0">C8/$C$13</f>
        <v>0.88888888888888884</v>
      </c>
      <c r="E8" s="35">
        <v>5.3483532100000002E-2</v>
      </c>
      <c r="F8" s="35">
        <v>2.4261673218905402E-3</v>
      </c>
      <c r="G8" s="1">
        <f t="shared" ref="G8:G18" si="1">E8-F8</f>
        <v>5.105736477810946E-2</v>
      </c>
      <c r="H8" s="33">
        <f t="shared" ref="H8:H18" si="2">F8/$G$13</f>
        <v>3.6607398063653422E-2</v>
      </c>
      <c r="I8" s="33">
        <f t="shared" ref="I8:I18" si="3">G8/$G$13</f>
        <v>0.77038267709292663</v>
      </c>
      <c r="J8" s="32">
        <f>$J$13+(C8-$C$13)</f>
        <v>8.3125</v>
      </c>
      <c r="K8" s="32">
        <f t="shared" ref="K8:K18" si="4">J8/$J$13</f>
        <v>0.86928104575163401</v>
      </c>
      <c r="M8" s="18">
        <v>18</v>
      </c>
      <c r="N8" s="19">
        <v>0.20997729837849399</v>
      </c>
      <c r="O8" s="19">
        <v>9.4932802955223806E-3</v>
      </c>
      <c r="P8" s="19">
        <f t="shared" ref="P8:P16" si="5">N8-O8</f>
        <v>0.20048401808297162</v>
      </c>
      <c r="Q8" s="19">
        <f>P8/P8</f>
        <v>1</v>
      </c>
      <c r="R8" s="19">
        <f t="shared" ref="R8:R16" si="6">P8/Q8</f>
        <v>0.20048401808297162</v>
      </c>
      <c r="S8" s="19">
        <f>R8/R8</f>
        <v>1</v>
      </c>
      <c r="T8" s="19"/>
      <c r="U8" s="19"/>
      <c r="V8" s="20"/>
      <c r="X8" s="18">
        <v>34</v>
      </c>
      <c r="Y8" s="19">
        <v>0.22059256341386099</v>
      </c>
      <c r="Z8" s="19">
        <v>2.9488632940298499E-3</v>
      </c>
      <c r="AA8" s="19">
        <f t="shared" ref="AA8:AA16" si="7">Y8-Z8</f>
        <v>0.21764370011983114</v>
      </c>
      <c r="AB8" s="19">
        <f>AA8/AA8</f>
        <v>1</v>
      </c>
      <c r="AC8" s="19">
        <f t="shared" ref="AC8:AC16" si="8">AA8/AB8</f>
        <v>0.21764370011983114</v>
      </c>
      <c r="AD8" s="19">
        <f>AC8/AC8</f>
        <v>1</v>
      </c>
      <c r="AE8" s="19"/>
      <c r="AF8" s="19"/>
      <c r="AG8" s="20"/>
    </row>
    <row r="9" spans="1:33" x14ac:dyDescent="0.3">
      <c r="B9" s="32">
        <v>4</v>
      </c>
      <c r="C9" s="32">
        <v>10.25</v>
      </c>
      <c r="D9" s="35">
        <f t="shared" si="0"/>
        <v>0.91111111111111109</v>
      </c>
      <c r="E9" s="35">
        <v>6.4748146699999898E-2</v>
      </c>
      <c r="F9" s="35">
        <v>3.7140472636815799E-3</v>
      </c>
      <c r="G9" s="1">
        <f t="shared" si="1"/>
        <v>6.1034099436318316E-2</v>
      </c>
      <c r="H9" s="33">
        <f t="shared" si="2"/>
        <v>5.6039666094780761E-2</v>
      </c>
      <c r="I9" s="33">
        <f t="shared" si="3"/>
        <v>0.92091734702818362</v>
      </c>
      <c r="J9" s="32">
        <f>$J$13+(C9-$C$13)</f>
        <v>8.5625</v>
      </c>
      <c r="K9" s="32">
        <f t="shared" si="4"/>
        <v>0.89542483660130723</v>
      </c>
      <c r="M9" s="15">
        <v>19</v>
      </c>
      <c r="N9" s="16">
        <v>0.165286479502564</v>
      </c>
      <c r="O9" s="16">
        <v>8.6370068731343296E-3</v>
      </c>
      <c r="P9" s="16">
        <f t="shared" si="5"/>
        <v>0.15664947262942969</v>
      </c>
      <c r="Q9" s="16">
        <f>Q12+(3*(Q8-Q12)/4)</f>
        <v>1.0043915007556952</v>
      </c>
      <c r="R9" s="16">
        <f t="shared" si="6"/>
        <v>0.15596455417192204</v>
      </c>
      <c r="S9" s="16">
        <f>R9/$R$8</f>
        <v>0.77794008551532068</v>
      </c>
      <c r="T9" s="16">
        <v>3.16873076923074</v>
      </c>
      <c r="U9" s="16">
        <f>T9/$O$4</f>
        <v>0.27554180602006434</v>
      </c>
      <c r="V9" s="17">
        <f>U9/0.85</f>
        <v>0.32416683061184043</v>
      </c>
      <c r="X9" s="15">
        <v>35</v>
      </c>
      <c r="Y9" s="16"/>
      <c r="Z9" s="16">
        <v>3.1239392636815901E-3</v>
      </c>
      <c r="AA9" s="16">
        <f t="shared" si="7"/>
        <v>-3.1239392636815901E-3</v>
      </c>
      <c r="AB9" s="16">
        <f>AB12+(3*(AB8-AB12)/4)</f>
        <v>0.97312991887652034</v>
      </c>
      <c r="AC9" s="16">
        <f t="shared" si="8"/>
        <v>-3.2101975317829932E-3</v>
      </c>
      <c r="AD9" s="16">
        <f>AC9/$AC$8</f>
        <v>-1.4749783844032745E-2</v>
      </c>
      <c r="AE9" s="16"/>
      <c r="AF9" s="16"/>
      <c r="AG9" s="17"/>
    </row>
    <row r="10" spans="1:33" x14ac:dyDescent="0.3">
      <c r="B10" s="32">
        <v>5</v>
      </c>
      <c r="C10" s="32">
        <v>10.5</v>
      </c>
      <c r="D10" s="35">
        <f t="shared" si="0"/>
        <v>0.93333333333333335</v>
      </c>
      <c r="E10" s="35">
        <v>6.5668382999999997E-2</v>
      </c>
      <c r="F10" s="35">
        <v>5.6187262621890501E-3</v>
      </c>
      <c r="G10" s="1">
        <f t="shared" si="1"/>
        <v>6.0049656737810944E-2</v>
      </c>
      <c r="H10" s="33">
        <f t="shared" si="2"/>
        <v>8.477855052898034E-2</v>
      </c>
      <c r="I10" s="33">
        <f t="shared" si="3"/>
        <v>0.90606351340757629</v>
      </c>
      <c r="J10" s="32">
        <f>$J$13+(C10-$C$13)</f>
        <v>8.8125</v>
      </c>
      <c r="K10" s="32">
        <f t="shared" si="4"/>
        <v>0.92156862745098034</v>
      </c>
      <c r="M10" s="15">
        <v>20</v>
      </c>
      <c r="N10" s="16">
        <v>0.12603802296451599</v>
      </c>
      <c r="O10" s="16">
        <v>8.2739104129353307E-3</v>
      </c>
      <c r="P10" s="16">
        <f t="shared" si="5"/>
        <v>0.11776411255158066</v>
      </c>
      <c r="Q10" s="16">
        <f>Q12+(2*(Q8-Q12)/4)</f>
        <v>1.0087830015113901</v>
      </c>
      <c r="R10" s="16">
        <f t="shared" si="6"/>
        <v>0.11673879553396796</v>
      </c>
      <c r="S10" s="16">
        <f>R10/$R$8</f>
        <v>0.58228479581676607</v>
      </c>
      <c r="T10" s="16">
        <v>8.2453387096773998</v>
      </c>
      <c r="U10" s="16">
        <f>T10/$O$4</f>
        <v>0.7169859747545565</v>
      </c>
      <c r="V10" s="17">
        <f>U10/0.85</f>
        <v>0.84351291147594887</v>
      </c>
      <c r="X10" s="15">
        <v>36</v>
      </c>
      <c r="Y10" s="16"/>
      <c r="Z10" s="16">
        <v>2.3672799835820798E-3</v>
      </c>
      <c r="AA10" s="16">
        <f t="shared" si="7"/>
        <v>-2.3672799835820798E-3</v>
      </c>
      <c r="AB10" s="16">
        <f>AB12+(2*(AB8-AB12)/4)</f>
        <v>0.94625983775304079</v>
      </c>
      <c r="AC10" s="16">
        <f t="shared" si="8"/>
        <v>-2.5017229825619034E-3</v>
      </c>
      <c r="AD10" s="16">
        <f>AC10/$AC$8</f>
        <v>-1.14945802758568E-2</v>
      </c>
      <c r="AE10" s="16"/>
      <c r="AF10" s="16"/>
      <c r="AG10" s="17"/>
    </row>
    <row r="11" spans="1:33" x14ac:dyDescent="0.3">
      <c r="B11" s="32">
        <v>6</v>
      </c>
      <c r="C11" s="32">
        <v>10.75</v>
      </c>
      <c r="D11" s="35">
        <f t="shared" si="0"/>
        <v>0.9555555555555556</v>
      </c>
      <c r="E11" s="35">
        <v>7.2934918199999907E-2</v>
      </c>
      <c r="F11" s="35">
        <v>7.5838660064676596E-3</v>
      </c>
      <c r="G11" s="1">
        <f t="shared" si="1"/>
        <v>6.5351052193532252E-2</v>
      </c>
      <c r="H11" s="33">
        <f t="shared" si="2"/>
        <v>0.11442970122268288</v>
      </c>
      <c r="I11" s="33">
        <f t="shared" si="3"/>
        <v>0.98605399551052053</v>
      </c>
      <c r="J11" s="32">
        <f>$J$13+(C11-$C$13)</f>
        <v>9.0625</v>
      </c>
      <c r="K11" s="32">
        <f t="shared" si="4"/>
        <v>0.94771241830065356</v>
      </c>
      <c r="M11" s="15">
        <v>21</v>
      </c>
      <c r="N11" s="16">
        <v>8.6457456128124902E-2</v>
      </c>
      <c r="O11" s="16">
        <v>8.1501444417910393E-3</v>
      </c>
      <c r="P11" s="16">
        <f t="shared" si="5"/>
        <v>7.8307311686333869E-2</v>
      </c>
      <c r="Q11" s="16">
        <f>Q12+(1*(Q8-Q12)/4)</f>
        <v>1.0131745022670851</v>
      </c>
      <c r="R11" s="16">
        <f t="shared" si="6"/>
        <v>7.7289066701849471E-2</v>
      </c>
      <c r="S11" s="16">
        <f>R11/$R$8</f>
        <v>0.38551235874503914</v>
      </c>
      <c r="T11" s="16">
        <v>16.284890624999999</v>
      </c>
      <c r="U11" s="16">
        <f>T11/$O$4</f>
        <v>1.4160774456521739</v>
      </c>
      <c r="V11" s="17">
        <f>U11/0.85</f>
        <v>1.6659734654731457</v>
      </c>
      <c r="X11" s="15">
        <v>37</v>
      </c>
      <c r="Y11" s="16"/>
      <c r="Z11" s="16">
        <v>2.2248829626865599E-3</v>
      </c>
      <c r="AA11" s="16">
        <f t="shared" si="7"/>
        <v>-2.2248829626865599E-3</v>
      </c>
      <c r="AB11" s="16">
        <f>AB12+(1*(AB8-AB12)/4)</f>
        <v>0.91938975662956124</v>
      </c>
      <c r="AC11" s="16">
        <f t="shared" si="8"/>
        <v>-2.4199562227480913E-3</v>
      </c>
      <c r="AD11" s="16">
        <f>AC11/$AC$8</f>
        <v>-1.1118889365581003E-2</v>
      </c>
      <c r="AE11" s="16"/>
      <c r="AF11" s="16"/>
      <c r="AG11" s="17"/>
    </row>
    <row r="12" spans="1:33" x14ac:dyDescent="0.3">
      <c r="B12" s="32">
        <v>7</v>
      </c>
      <c r="C12" s="32">
        <v>11</v>
      </c>
      <c r="D12" s="35">
        <f t="shared" si="0"/>
        <v>0.97777777777777775</v>
      </c>
      <c r="E12" s="35">
        <v>7.2871413199999999E-2</v>
      </c>
      <c r="F12" s="35">
        <v>9.3622495273631805E-3</v>
      </c>
      <c r="G12" s="1">
        <f>E12-F12</f>
        <v>6.3509163672636815E-2</v>
      </c>
      <c r="H12" s="33">
        <f t="shared" si="2"/>
        <v>0.14126296736713598</v>
      </c>
      <c r="I12" s="33">
        <f t="shared" si="3"/>
        <v>0.95826252966027892</v>
      </c>
      <c r="J12" s="32">
        <f>$J$13+(C12-$C$13)</f>
        <v>9.3125</v>
      </c>
      <c r="K12" s="32">
        <f t="shared" si="4"/>
        <v>0.97385620915032678</v>
      </c>
      <c r="M12" s="21">
        <v>22</v>
      </c>
      <c r="N12" s="22">
        <v>0.212167229700885</v>
      </c>
      <c r="O12" s="22">
        <v>8.1615087502487603E-3</v>
      </c>
      <c r="P12" s="22">
        <f t="shared" si="5"/>
        <v>0.20400572095063624</v>
      </c>
      <c r="Q12" s="22">
        <f>P12/P8</f>
        <v>1.0175660030227802</v>
      </c>
      <c r="R12" s="22">
        <f t="shared" si="6"/>
        <v>0.20048401808297164</v>
      </c>
      <c r="S12" s="22">
        <f>R12/R8</f>
        <v>1.0000000000000002</v>
      </c>
      <c r="T12" s="22"/>
      <c r="U12" s="22"/>
      <c r="V12" s="23"/>
      <c r="X12" s="21">
        <v>38</v>
      </c>
      <c r="Y12" s="22">
        <v>0.196471429362616</v>
      </c>
      <c r="Z12" s="22">
        <v>2.2201447557213898E-3</v>
      </c>
      <c r="AA12" s="22">
        <f t="shared" si="7"/>
        <v>0.19425128460689461</v>
      </c>
      <c r="AB12" s="22">
        <f>AA12/AA8</f>
        <v>0.89251967550608158</v>
      </c>
      <c r="AC12" s="22">
        <f t="shared" si="8"/>
        <v>0.21764370011983114</v>
      </c>
      <c r="AD12" s="22">
        <f>AC12/AC8</f>
        <v>1</v>
      </c>
      <c r="AE12" s="22"/>
      <c r="AF12" s="22"/>
      <c r="AG12" s="23"/>
    </row>
    <row r="13" spans="1:33" x14ac:dyDescent="0.3">
      <c r="B13" s="32">
        <v>8</v>
      </c>
      <c r="C13" s="32">
        <v>11.25</v>
      </c>
      <c r="D13" s="35">
        <f>C13/$C$13</f>
        <v>1</v>
      </c>
      <c r="E13" s="35">
        <v>7.7440744499999895E-2</v>
      </c>
      <c r="F13" s="35">
        <v>1.1165416281592001E-2</v>
      </c>
      <c r="G13" s="1">
        <f t="shared" si="1"/>
        <v>6.6275328218407897E-2</v>
      </c>
      <c r="H13" s="33">
        <f t="shared" si="2"/>
        <v>0.1684701770890788</v>
      </c>
      <c r="I13" s="33">
        <f t="shared" si="3"/>
        <v>1</v>
      </c>
      <c r="J13" s="32">
        <f>C13*0.85</f>
        <v>9.5625</v>
      </c>
      <c r="K13" s="32">
        <f>J13/$J$13</f>
        <v>1</v>
      </c>
      <c r="M13" s="15">
        <v>23</v>
      </c>
      <c r="N13" s="16">
        <v>4.7462762362962901E-2</v>
      </c>
      <c r="O13" s="16">
        <v>7.3685347203980098E-3</v>
      </c>
      <c r="P13" s="16">
        <f t="shared" si="5"/>
        <v>4.0094227642564893E-2</v>
      </c>
      <c r="Q13" s="16">
        <f>Q16+(3*(Q12-Q16)/4)</f>
        <v>1.0213556056311743</v>
      </c>
      <c r="R13" s="16">
        <f t="shared" si="6"/>
        <v>3.9255894246340947E-2</v>
      </c>
      <c r="S13" s="16">
        <f>R13/$R$8</f>
        <v>0.19580560396637023</v>
      </c>
      <c r="T13" s="16">
        <v>31.209425925925899</v>
      </c>
      <c r="U13" s="16">
        <f>T13/$O$4</f>
        <v>2.7138631239935562</v>
      </c>
      <c r="V13" s="17">
        <f>U13/0.85</f>
        <v>3.1927801458747722</v>
      </c>
      <c r="X13" s="15">
        <v>39</v>
      </c>
      <c r="Y13" s="16"/>
      <c r="Z13" s="16">
        <v>2.2169901636815898E-3</v>
      </c>
      <c r="AA13" s="16">
        <f t="shared" si="7"/>
        <v>-2.2169901636815898E-3</v>
      </c>
      <c r="AB13" s="16">
        <f>AB16+(3*(AB12-AB16)/4)</f>
        <v>0.86544720280329768</v>
      </c>
      <c r="AC13" s="16">
        <f t="shared" si="8"/>
        <v>-2.5616700319793816E-3</v>
      </c>
      <c r="AD13" s="16">
        <f>AC13/$AC$8</f>
        <v>-1.1770016915577924E-2</v>
      </c>
      <c r="AE13" s="16"/>
      <c r="AF13" s="16"/>
      <c r="AG13" s="17"/>
    </row>
    <row r="14" spans="1:33" x14ac:dyDescent="0.3">
      <c r="B14" s="32">
        <v>9</v>
      </c>
      <c r="C14" s="32">
        <v>11.5</v>
      </c>
      <c r="D14" s="35">
        <f t="shared" si="0"/>
        <v>1.0222222222222221</v>
      </c>
      <c r="E14" s="35">
        <v>7.66475182E-2</v>
      </c>
      <c r="F14" s="35">
        <v>1.3407307073134299E-2</v>
      </c>
      <c r="G14" s="1">
        <f t="shared" si="1"/>
        <v>6.3240211126865703E-2</v>
      </c>
      <c r="H14" s="33">
        <f t="shared" si="2"/>
        <v>0.20229710562807043</v>
      </c>
      <c r="I14" s="33">
        <f t="shared" si="3"/>
        <v>0.95420442005899875</v>
      </c>
      <c r="J14" s="32">
        <f>$J$13+(C14-$C$13)</f>
        <v>9.8125</v>
      </c>
      <c r="K14" s="32">
        <f t="shared" si="4"/>
        <v>1.0261437908496731</v>
      </c>
      <c r="M14" s="15">
        <v>24</v>
      </c>
      <c r="N14" s="16">
        <v>2.6243111199999999E-2</v>
      </c>
      <c r="O14" s="16">
        <v>6.9361383378109499E-3</v>
      </c>
      <c r="P14" s="16">
        <f t="shared" si="5"/>
        <v>1.9306972862189048E-2</v>
      </c>
      <c r="Q14" s="16">
        <f>Q16+(2*(Q12-Q16)/4)</f>
        <v>1.0251452082395685</v>
      </c>
      <c r="R14" s="16">
        <f t="shared" si="6"/>
        <v>1.88334030213573E-2</v>
      </c>
      <c r="S14" s="16">
        <f>R14/$R$8</f>
        <v>9.3939672605538926E-2</v>
      </c>
      <c r="T14" s="16">
        <v>48.030249999999903</v>
      </c>
      <c r="U14" s="16">
        <f>T14/$O$4</f>
        <v>4.1765434782608608</v>
      </c>
      <c r="V14" s="17">
        <f>U14/0.85</f>
        <v>4.9135805626598366</v>
      </c>
      <c r="X14" s="15">
        <v>40</v>
      </c>
      <c r="Y14" s="16"/>
      <c r="Z14" s="16">
        <v>2.1194296656716401E-3</v>
      </c>
      <c r="AA14" s="16">
        <f t="shared" si="7"/>
        <v>-2.1194296656716401E-3</v>
      </c>
      <c r="AB14" s="16">
        <f>AB16+(2*(AB12-AB16)/4)</f>
        <v>0.83837473010051378</v>
      </c>
      <c r="AC14" s="16">
        <f t="shared" si="8"/>
        <v>-2.5280218851748302E-3</v>
      </c>
      <c r="AD14" s="16">
        <f>AC14/$AC$8</f>
        <v>-1.1615414936352129E-2</v>
      </c>
      <c r="AE14" s="16"/>
      <c r="AF14" s="16"/>
      <c r="AG14" s="17"/>
    </row>
    <row r="15" spans="1:33" x14ac:dyDescent="0.3">
      <c r="B15" s="32">
        <v>10</v>
      </c>
      <c r="C15" s="32">
        <v>11.75</v>
      </c>
      <c r="D15" s="35">
        <f t="shared" si="0"/>
        <v>1.0444444444444445</v>
      </c>
      <c r="E15" s="35">
        <v>7.8741717699999894E-2</v>
      </c>
      <c r="F15" s="35">
        <v>1.6827197387064601E-2</v>
      </c>
      <c r="G15" s="1">
        <f t="shared" si="1"/>
        <v>6.1914520312935289E-2</v>
      </c>
      <c r="H15" s="33">
        <f t="shared" si="2"/>
        <v>0.25389836368084356</v>
      </c>
      <c r="I15" s="33">
        <f t="shared" si="3"/>
        <v>0.93420163999638406</v>
      </c>
      <c r="J15" s="32">
        <f>$J$13+(C15-$C$13)</f>
        <v>10.0625</v>
      </c>
      <c r="K15" s="32">
        <f t="shared" si="4"/>
        <v>1.0522875816993464</v>
      </c>
      <c r="M15" s="15">
        <v>25</v>
      </c>
      <c r="N15" s="16">
        <v>1.60576908E-2</v>
      </c>
      <c r="O15" s="16">
        <v>6.4565368149253699E-3</v>
      </c>
      <c r="P15" s="16">
        <f t="shared" si="5"/>
        <v>9.6011539850746307E-3</v>
      </c>
      <c r="Q15" s="16">
        <f>Q16+(1*(Q12-Q16)/4)</f>
        <v>1.0289348108479628</v>
      </c>
      <c r="R15" s="16">
        <f t="shared" si="6"/>
        <v>9.3311586738543291E-3</v>
      </c>
      <c r="S15" s="16">
        <f>R15/$R$8</f>
        <v>4.6543154726640446E-2</v>
      </c>
      <c r="T15" s="16">
        <v>58.719613636363597</v>
      </c>
      <c r="U15" s="16">
        <f>T15/$O$4</f>
        <v>5.1060533596837914</v>
      </c>
      <c r="V15" s="17">
        <f>U15/0.85</f>
        <v>6.0071215996279896</v>
      </c>
      <c r="X15" s="15">
        <v>41</v>
      </c>
      <c r="Y15" s="16"/>
      <c r="Z15" s="16">
        <v>2.1904677731343202E-3</v>
      </c>
      <c r="AA15" s="16">
        <f t="shared" si="7"/>
        <v>-2.1904677731343202E-3</v>
      </c>
      <c r="AB15" s="16">
        <f>AB16+(1*(AB12-AB16)/4)</f>
        <v>0.81130225739772988</v>
      </c>
      <c r="AC15" s="16">
        <f t="shared" si="8"/>
        <v>-2.6999404391654159E-3</v>
      </c>
      <c r="AD15" s="16">
        <f>AC15/$AC$8</f>
        <v>-1.2405323184998564E-2</v>
      </c>
      <c r="AE15" s="16"/>
      <c r="AF15" s="16"/>
      <c r="AG15" s="17"/>
    </row>
    <row r="16" spans="1:33" ht="15" thickBot="1" x14ac:dyDescent="0.35">
      <c r="A16" s="28"/>
      <c r="B16" s="32">
        <v>11</v>
      </c>
      <c r="C16" s="32">
        <v>12</v>
      </c>
      <c r="D16" s="35">
        <f t="shared" si="0"/>
        <v>1.0666666666666667</v>
      </c>
      <c r="E16" s="35">
        <v>7.9027294799999898E-2</v>
      </c>
      <c r="F16" s="35">
        <v>2.2401673092039699E-2</v>
      </c>
      <c r="G16" s="1">
        <f t="shared" si="1"/>
        <v>5.6625621707960198E-2</v>
      </c>
      <c r="H16" s="33">
        <f t="shared" si="2"/>
        <v>0.33800923653242143</v>
      </c>
      <c r="I16" s="33">
        <f t="shared" si="3"/>
        <v>0.85439971751407329</v>
      </c>
      <c r="J16" s="32">
        <f>$J$13+(C16-$C$13)</f>
        <v>10.3125</v>
      </c>
      <c r="K16" s="32">
        <f t="shared" si="4"/>
        <v>1.0784313725490196</v>
      </c>
      <c r="L16" s="28"/>
      <c r="M16" s="24">
        <v>26</v>
      </c>
      <c r="N16" s="25">
        <v>0.21311071108260801</v>
      </c>
      <c r="O16" s="25">
        <v>6.0659711004975104E-3</v>
      </c>
      <c r="P16" s="25">
        <f t="shared" si="5"/>
        <v>0.20704473998211051</v>
      </c>
      <c r="Q16" s="25">
        <f>P16/P8</f>
        <v>1.0327244134563569</v>
      </c>
      <c r="R16" s="25">
        <f t="shared" si="6"/>
        <v>0.20048401808297162</v>
      </c>
      <c r="S16" s="25">
        <f>R16/R8</f>
        <v>1</v>
      </c>
      <c r="T16" s="25"/>
      <c r="U16" s="25"/>
      <c r="V16" s="26"/>
      <c r="X16" s="24">
        <v>42</v>
      </c>
      <c r="Y16" s="25">
        <v>0.1728475716225</v>
      </c>
      <c r="Z16" s="25">
        <v>2.1648995373134299E-3</v>
      </c>
      <c r="AA16" s="25">
        <f t="shared" si="7"/>
        <v>0.17068267208518656</v>
      </c>
      <c r="AB16" s="25">
        <f>AA16/AA8</f>
        <v>0.78422978469494597</v>
      </c>
      <c r="AC16" s="25">
        <f t="shared" si="8"/>
        <v>0.21764370011983114</v>
      </c>
      <c r="AD16" s="25">
        <f>AC16/AC8</f>
        <v>1</v>
      </c>
      <c r="AE16" s="25"/>
      <c r="AF16" s="25"/>
      <c r="AG16" s="26"/>
    </row>
    <row r="17" spans="2:38" ht="15" thickBot="1" x14ac:dyDescent="0.35">
      <c r="B17" s="32">
        <v>12</v>
      </c>
      <c r="C17" s="32">
        <v>12.25</v>
      </c>
      <c r="D17" s="35">
        <f t="shared" si="0"/>
        <v>1.0888888888888888</v>
      </c>
      <c r="E17" s="35">
        <v>8.2390910400000003E-2</v>
      </c>
      <c r="F17" s="35">
        <v>3.2130288635820799E-2</v>
      </c>
      <c r="G17" s="1">
        <f t="shared" si="1"/>
        <v>5.0260621764179204E-2</v>
      </c>
      <c r="H17" s="33">
        <f t="shared" si="2"/>
        <v>0.48480014357585099</v>
      </c>
      <c r="I17" s="33">
        <f t="shared" si="3"/>
        <v>0.75836096350284654</v>
      </c>
      <c r="J17" s="32">
        <f>$J$13+(C17-$C$13)</f>
        <v>10.5625</v>
      </c>
      <c r="K17" s="32">
        <f t="shared" si="4"/>
        <v>1.1045751633986929</v>
      </c>
    </row>
    <row r="18" spans="2:38" ht="15" thickBot="1" x14ac:dyDescent="0.35">
      <c r="B18" s="32">
        <v>13</v>
      </c>
      <c r="C18" s="32">
        <v>12.5</v>
      </c>
      <c r="D18" s="35">
        <f t="shared" si="0"/>
        <v>1.1111111111111112</v>
      </c>
      <c r="E18" s="35">
        <v>8.8737209299999897E-2</v>
      </c>
      <c r="F18" s="35">
        <v>4.9136618495522297E-2</v>
      </c>
      <c r="G18" s="1">
        <f t="shared" si="1"/>
        <v>3.9600590804477601E-2</v>
      </c>
      <c r="H18" s="33">
        <f t="shared" si="2"/>
        <v>0.74140136030099146</v>
      </c>
      <c r="I18" s="33">
        <f t="shared" si="3"/>
        <v>0.59751632876076166</v>
      </c>
      <c r="J18" s="32">
        <f>$J$13+(C18-$C$13)</f>
        <v>10.8125</v>
      </c>
      <c r="K18" s="32">
        <f t="shared" si="4"/>
        <v>1.130718954248366</v>
      </c>
      <c r="X18" s="55" t="s">
        <v>27</v>
      </c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7"/>
    </row>
    <row r="19" spans="2:38" ht="58.2" thickBot="1" x14ac:dyDescent="0.35">
      <c r="B19" s="32"/>
      <c r="C19" s="32"/>
      <c r="D19" s="35"/>
      <c r="E19" s="35"/>
      <c r="F19" s="35"/>
      <c r="G19" s="36"/>
      <c r="H19" s="33"/>
      <c r="I19" s="33"/>
      <c r="J19" s="32"/>
      <c r="K19" s="32"/>
      <c r="X19" s="11" t="s">
        <v>4</v>
      </c>
      <c r="Y19" s="12" t="s">
        <v>6</v>
      </c>
      <c r="Z19" s="12" t="s">
        <v>7</v>
      </c>
      <c r="AA19" s="12" t="s">
        <v>10</v>
      </c>
      <c r="AB19" s="12" t="s">
        <v>11</v>
      </c>
      <c r="AC19" s="12" t="s">
        <v>12</v>
      </c>
      <c r="AD19" s="12" t="s">
        <v>13</v>
      </c>
      <c r="AE19" s="12" t="s">
        <v>14</v>
      </c>
      <c r="AF19" s="12" t="s">
        <v>15</v>
      </c>
      <c r="AG19" s="12" t="s">
        <v>18</v>
      </c>
      <c r="AH19" s="13" t="s">
        <v>35</v>
      </c>
      <c r="AI19" s="13" t="s">
        <v>37</v>
      </c>
      <c r="AJ19" s="13" t="s">
        <v>38</v>
      </c>
      <c r="AK19" s="43" t="s">
        <v>39</v>
      </c>
      <c r="AL19" s="43" t="s">
        <v>40</v>
      </c>
    </row>
    <row r="20" spans="2:38" x14ac:dyDescent="0.3">
      <c r="B20" s="32"/>
      <c r="C20" s="32"/>
      <c r="D20" s="35"/>
      <c r="E20" s="35"/>
      <c r="F20" s="35"/>
      <c r="G20" s="36"/>
      <c r="H20" s="33"/>
      <c r="I20" s="33"/>
      <c r="J20" s="32"/>
      <c r="K20" s="32"/>
      <c r="X20" s="18">
        <v>34</v>
      </c>
      <c r="Y20" s="19">
        <v>0.22059256341386099</v>
      </c>
      <c r="Z20" s="19">
        <v>2.9488632940298499E-3</v>
      </c>
      <c r="AA20" s="19">
        <f t="shared" ref="AA20:AA28" si="9">Y20-Z20</f>
        <v>0.21764370011983114</v>
      </c>
      <c r="AB20" s="19">
        <f>AA20/AA20</f>
        <v>1</v>
      </c>
      <c r="AC20" s="19">
        <f t="shared" ref="AC20:AC28" si="10">AA20/AB20</f>
        <v>0.21764370011983114</v>
      </c>
      <c r="AD20" s="46">
        <f>AC20/AC20</f>
        <v>1</v>
      </c>
      <c r="AE20" s="19"/>
      <c r="AF20" s="19"/>
      <c r="AG20" s="49"/>
      <c r="AH20" s="20"/>
      <c r="AI20" s="20"/>
      <c r="AJ20" s="20"/>
      <c r="AK20" s="20"/>
      <c r="AL20" s="20"/>
    </row>
    <row r="21" spans="2:38" x14ac:dyDescent="0.3">
      <c r="B21" s="32"/>
      <c r="C21" s="32"/>
      <c r="D21" s="35"/>
      <c r="E21" s="35"/>
      <c r="F21" s="35"/>
      <c r="G21" s="36"/>
      <c r="H21" s="33"/>
      <c r="I21" s="33"/>
      <c r="J21" s="32"/>
      <c r="K21" s="32"/>
      <c r="X21" s="15">
        <v>35</v>
      </c>
      <c r="Y21" s="16">
        <v>0.25752000000000003</v>
      </c>
      <c r="Z21" s="16">
        <v>3.1239392636815901E-3</v>
      </c>
      <c r="AA21" s="16">
        <f t="shared" si="9"/>
        <v>0.25439606073631843</v>
      </c>
      <c r="AB21" s="16">
        <f>AB24+(3*(AB20-AB24)/4)</f>
        <v>0.97312991887652034</v>
      </c>
      <c r="AC21" s="16">
        <f t="shared" si="10"/>
        <v>0.2614204494195585</v>
      </c>
      <c r="AD21" s="47">
        <f>AC21/$AC$8</f>
        <v>1.2011395196627541</v>
      </c>
      <c r="AE21" s="16">
        <v>-4.0597941176470602</v>
      </c>
      <c r="AF21" s="16">
        <f>AE21/$O$4</f>
        <v>-0.35302557544757046</v>
      </c>
      <c r="AG21" s="50">
        <f>AF21/0.85</f>
        <v>-0.41532420640890644</v>
      </c>
      <c r="AH21" s="17">
        <v>0.1902617616</v>
      </c>
      <c r="AI21" s="17">
        <f>AH21/AB21</f>
        <v>0.19551527284214776</v>
      </c>
      <c r="AJ21" s="17">
        <f>AI21/$O$2</f>
        <v>19.056069477792178</v>
      </c>
      <c r="AK21" s="17">
        <f>AI21/$F$4</f>
        <v>0.97875042523954803</v>
      </c>
      <c r="AL21" s="17" t="e">
        <f>AI21/$L$4</f>
        <v>#REF!</v>
      </c>
    </row>
    <row r="22" spans="2:38" x14ac:dyDescent="0.3">
      <c r="B22" s="32"/>
      <c r="C22" s="32"/>
      <c r="D22" s="35"/>
      <c r="E22" s="35"/>
      <c r="F22" s="35"/>
      <c r="G22" s="36"/>
      <c r="H22" s="33"/>
      <c r="I22" s="33"/>
      <c r="J22" s="32"/>
      <c r="K22" s="32"/>
      <c r="X22" s="15">
        <v>36</v>
      </c>
      <c r="Y22" s="16">
        <v>0.24837999999999999</v>
      </c>
      <c r="Z22" s="16">
        <v>2.3672799835820798E-3</v>
      </c>
      <c r="AA22" s="16">
        <f t="shared" si="9"/>
        <v>0.24601272001641791</v>
      </c>
      <c r="AB22" s="16">
        <f>AB24+(2*(AB20-AB24)/4)</f>
        <v>0.94625983775304079</v>
      </c>
      <c r="AC22" s="16">
        <f t="shared" si="10"/>
        <v>0.2599843195296041</v>
      </c>
      <c r="AD22" s="47">
        <f>AC22/$AC$8</f>
        <v>1.194540983205399</v>
      </c>
      <c r="AE22" s="16">
        <v>-8.0957720588236608</v>
      </c>
      <c r="AF22" s="16">
        <f>AE22/$O$4</f>
        <v>-0.70398017902814447</v>
      </c>
      <c r="AG22" s="50">
        <f>AF22/0.85</f>
        <v>-0.82821197532722879</v>
      </c>
      <c r="AH22" s="17">
        <v>0.38077787096774202</v>
      </c>
      <c r="AI22" s="17">
        <f>AH22/AB22</f>
        <v>0.40240307764929062</v>
      </c>
      <c r="AJ22" s="17">
        <f>AI22/$O$2</f>
        <v>39.220572870301233</v>
      </c>
      <c r="AK22" s="17">
        <f>AI22/$F$4</f>
        <v>2.0144318018824472</v>
      </c>
      <c r="AL22" s="17" t="e">
        <f>AI22/$L$4</f>
        <v>#REF!</v>
      </c>
    </row>
    <row r="23" spans="2:38" x14ac:dyDescent="0.3">
      <c r="B23" s="32"/>
      <c r="C23" s="32"/>
      <c r="D23" s="32"/>
      <c r="E23" s="34"/>
      <c r="F23" s="34"/>
      <c r="G23" s="32"/>
      <c r="H23" s="33"/>
      <c r="I23" s="33"/>
      <c r="J23" s="34"/>
      <c r="K23" s="34"/>
      <c r="X23" s="15">
        <v>37</v>
      </c>
      <c r="Y23" s="16">
        <v>0.24156</v>
      </c>
      <c r="Z23" s="16">
        <v>2.2248829626865599E-3</v>
      </c>
      <c r="AA23" s="16">
        <f t="shared" si="9"/>
        <v>0.23933511703731344</v>
      </c>
      <c r="AB23" s="16">
        <f>AB24+(1*(AB20-AB24)/4)</f>
        <v>0.91938975662956124</v>
      </c>
      <c r="AC23" s="16">
        <f t="shared" si="10"/>
        <v>0.26031953838022354</v>
      </c>
      <c r="AD23" s="47">
        <f>AC23/$AC$8</f>
        <v>1.196081201692931</v>
      </c>
      <c r="AE23" s="16">
        <v>-12.1287109374999</v>
      </c>
      <c r="AF23" s="16">
        <f>AE23/$O$4</f>
        <v>-1.0546705163043391</v>
      </c>
      <c r="AG23" s="50">
        <f>AF23/0.85</f>
        <v>-1.2407888427109872</v>
      </c>
      <c r="AH23" s="17">
        <v>0.65850511407766898</v>
      </c>
      <c r="AI23" s="17">
        <f>AH23/AB23</f>
        <v>0.71624151708163153</v>
      </c>
      <c r="AJ23" s="17">
        <f>AI23/$O$2</f>
        <v>69.809114725305221</v>
      </c>
      <c r="AK23" s="17">
        <f>AI23/$F$4</f>
        <v>3.5855085857351225</v>
      </c>
      <c r="AL23" s="17" t="e">
        <f>AI23/$L$4</f>
        <v>#REF!</v>
      </c>
    </row>
    <row r="24" spans="2:38" x14ac:dyDescent="0.3">
      <c r="B24" s="32"/>
      <c r="C24" s="32"/>
      <c r="D24" s="32"/>
      <c r="E24" s="34"/>
      <c r="F24" s="34"/>
      <c r="G24" s="32"/>
      <c r="H24" s="33"/>
      <c r="I24" s="33"/>
      <c r="J24" s="34"/>
      <c r="K24" s="34"/>
      <c r="X24" s="21">
        <v>38</v>
      </c>
      <c r="Y24" s="22">
        <v>0.196471429362616</v>
      </c>
      <c r="Z24" s="22">
        <v>2.2201447557213898E-3</v>
      </c>
      <c r="AA24" s="22">
        <f t="shared" si="9"/>
        <v>0.19425128460689461</v>
      </c>
      <c r="AB24" s="22">
        <f>AA24/AA20</f>
        <v>0.89251967550608158</v>
      </c>
      <c r="AC24" s="22">
        <f t="shared" si="10"/>
        <v>0.21764370011983114</v>
      </c>
      <c r="AD24" s="47">
        <f>AC24/AC20</f>
        <v>1</v>
      </c>
      <c r="AE24" s="22"/>
      <c r="AF24" s="22"/>
      <c r="AG24" s="50"/>
      <c r="AH24" s="23"/>
      <c r="AI24" s="23"/>
      <c r="AJ24" s="23"/>
      <c r="AK24" s="23"/>
      <c r="AL24" s="23"/>
    </row>
    <row r="25" spans="2:38" x14ac:dyDescent="0.3">
      <c r="B25" s="32"/>
      <c r="C25" s="32"/>
      <c r="D25" s="32"/>
      <c r="E25" s="34"/>
      <c r="F25" s="34"/>
      <c r="G25" s="32"/>
      <c r="H25" s="33"/>
      <c r="I25" s="33"/>
      <c r="J25" s="34"/>
      <c r="K25" s="34"/>
      <c r="X25" s="15">
        <v>39</v>
      </c>
      <c r="Y25" s="16">
        <v>0.23902000000000001</v>
      </c>
      <c r="Z25" s="16">
        <v>2.2169901636815898E-3</v>
      </c>
      <c r="AA25" s="16">
        <f t="shared" si="9"/>
        <v>0.23680300983631841</v>
      </c>
      <c r="AB25" s="16">
        <f>AB28+(3*(AB24-AB28)/4)</f>
        <v>0.86544720280329768</v>
      </c>
      <c r="AC25" s="16">
        <f t="shared" si="10"/>
        <v>0.27361924455851522</v>
      </c>
      <c r="AD25" s="47">
        <f>AC25/$AC$8</f>
        <v>1.2571889028162306</v>
      </c>
      <c r="AE25" s="16">
        <v>-16.4872916666667</v>
      </c>
      <c r="AF25" s="16">
        <f>AE25/$O$4</f>
        <v>-1.433677536231887</v>
      </c>
      <c r="AG25" s="50">
        <f>AF25/0.85</f>
        <v>-1.6866794543904553</v>
      </c>
      <c r="AH25" s="17">
        <v>0.95548110828025401</v>
      </c>
      <c r="AI25" s="17">
        <f>AH25/AB25</f>
        <v>1.1040316557559198</v>
      </c>
      <c r="AJ25" s="17">
        <f>AI25/$O$2</f>
        <v>107.60542453761401</v>
      </c>
      <c r="AK25" s="17">
        <f>AI25/$F$4</f>
        <v>5.5267879426557363</v>
      </c>
      <c r="AL25" s="17" t="e">
        <f>AI25/$L$4</f>
        <v>#REF!</v>
      </c>
    </row>
    <row r="26" spans="2:38" ht="15" thickBot="1" x14ac:dyDescent="0.35">
      <c r="H26" s="27"/>
      <c r="I26" s="27"/>
      <c r="X26" s="15">
        <v>40</v>
      </c>
      <c r="Y26" s="16">
        <v>0.23086000000000001</v>
      </c>
      <c r="Z26" s="16">
        <v>2.1194296656716401E-3</v>
      </c>
      <c r="AA26" s="16">
        <f t="shared" si="9"/>
        <v>0.22874057033432837</v>
      </c>
      <c r="AB26" s="16">
        <f>AB28+(2*(AB24-AB28)/4)</f>
        <v>0.83837473010051378</v>
      </c>
      <c r="AC26" s="16">
        <f t="shared" si="10"/>
        <v>0.27283810224922261</v>
      </c>
      <c r="AD26" s="47">
        <f>AC26/$AC$8</f>
        <v>1.2535998151979695</v>
      </c>
      <c r="AE26" s="16">
        <v>-20.400546875000099</v>
      </c>
      <c r="AF26" s="16">
        <f>AE26/$O$4</f>
        <v>-1.7739605978260955</v>
      </c>
      <c r="AG26" s="50">
        <f>AF26/0.85</f>
        <v>-2.0870124680307005</v>
      </c>
      <c r="AH26" s="17">
        <v>1.3013698154761899</v>
      </c>
      <c r="AI26" s="17">
        <f>AH26/AB26</f>
        <v>1.552253149758184</v>
      </c>
      <c r="AJ26" s="17">
        <f>AI26/$O$2</f>
        <v>151.29172999592436</v>
      </c>
      <c r="AK26" s="17">
        <f>AI26/$F$4</f>
        <v>7.7705869639752123</v>
      </c>
      <c r="AL26" s="17" t="e">
        <f>AI26/$L$4</f>
        <v>#REF!</v>
      </c>
    </row>
    <row r="27" spans="2:38" ht="15" thickBot="1" x14ac:dyDescent="0.35">
      <c r="B27" s="55" t="s">
        <v>26</v>
      </c>
      <c r="C27" s="56"/>
      <c r="D27" s="56"/>
      <c r="E27" s="56"/>
      <c r="F27" s="56"/>
      <c r="G27" s="56"/>
      <c r="H27" s="56"/>
      <c r="I27" s="56"/>
      <c r="J27" s="57"/>
      <c r="X27" s="15">
        <v>41</v>
      </c>
      <c r="Y27" s="16">
        <v>0.23099</v>
      </c>
      <c r="Z27" s="16">
        <v>2.1904677731343202E-3</v>
      </c>
      <c r="AA27" s="16">
        <f t="shared" si="9"/>
        <v>0.22879953222686569</v>
      </c>
      <c r="AB27" s="16">
        <f>AB28+(1*(AB24-AB28)/4)</f>
        <v>0.81130225739772988</v>
      </c>
      <c r="AC27" s="16">
        <f t="shared" si="10"/>
        <v>0.28201515543756195</v>
      </c>
      <c r="AD27" s="47">
        <f>AC27/$AC$8</f>
        <v>1.2957653048642754</v>
      </c>
      <c r="AE27" s="16">
        <v>-28.197159090909199</v>
      </c>
      <c r="AF27" s="16">
        <f>AE27/$O$4</f>
        <v>-2.4519268774703651</v>
      </c>
      <c r="AG27" s="50">
        <f>AF27/0.85</f>
        <v>-2.8846198558474883</v>
      </c>
      <c r="AH27" s="17">
        <v>1.9162280944444401</v>
      </c>
      <c r="AI27" s="17">
        <f>AH27/AB27</f>
        <v>2.3619163843951139</v>
      </c>
      <c r="AJ27" s="17">
        <f>AI27/$O$2</f>
        <v>230.20627528217483</v>
      </c>
      <c r="AK27" s="17">
        <f>AI27/$F$4</f>
        <v>11.823765130989951</v>
      </c>
      <c r="AL27" s="17" t="e">
        <f>AI27/$L$4</f>
        <v>#REF!</v>
      </c>
    </row>
    <row r="28" spans="2:38" ht="29.4" thickBot="1" x14ac:dyDescent="0.35">
      <c r="B28" s="11" t="s">
        <v>4</v>
      </c>
      <c r="C28" s="12" t="s">
        <v>5</v>
      </c>
      <c r="D28" s="12" t="s">
        <v>17</v>
      </c>
      <c r="E28" s="12" t="s">
        <v>6</v>
      </c>
      <c r="F28" s="12" t="s">
        <v>7</v>
      </c>
      <c r="G28" s="13" t="s">
        <v>10</v>
      </c>
      <c r="H28" s="12" t="s">
        <v>24</v>
      </c>
      <c r="I28" s="13" t="s">
        <v>25</v>
      </c>
      <c r="J28" s="40" t="s">
        <v>36</v>
      </c>
      <c r="X28" s="24">
        <v>42</v>
      </c>
      <c r="Y28" s="25">
        <v>0.1728475716225</v>
      </c>
      <c r="Z28" s="25">
        <v>2.1648995373134299E-3</v>
      </c>
      <c r="AA28" s="25">
        <f t="shared" si="9"/>
        <v>0.17068267208518656</v>
      </c>
      <c r="AB28" s="25">
        <f>AA28/AA20</f>
        <v>0.78422978469494597</v>
      </c>
      <c r="AC28" s="25">
        <f t="shared" si="10"/>
        <v>0.21764370011983114</v>
      </c>
      <c r="AD28" s="48">
        <f>AC28/AC20</f>
        <v>1</v>
      </c>
      <c r="AE28" s="25"/>
      <c r="AF28" s="25"/>
      <c r="AG28" s="51"/>
      <c r="AH28" s="26"/>
      <c r="AI28" s="23"/>
      <c r="AJ28" s="23"/>
      <c r="AK28" s="26"/>
      <c r="AL28" s="26"/>
    </row>
    <row r="29" spans="2:38" ht="15" thickBot="1" x14ac:dyDescent="0.35">
      <c r="B29" s="1">
        <v>16</v>
      </c>
      <c r="E29" s="1">
        <v>7.0650000000000004E-2</v>
      </c>
      <c r="F29" s="1">
        <v>7.5398232353233799E-3</v>
      </c>
      <c r="G29" s="1">
        <f>E29-F29</f>
        <v>6.3110176764676618E-2</v>
      </c>
      <c r="H29" s="1">
        <v>0.02</v>
      </c>
      <c r="I29" s="1">
        <v>2.4500000000000001E-2</v>
      </c>
      <c r="J29" s="1">
        <v>8.1500000000000003E-2</v>
      </c>
    </row>
    <row r="30" spans="2:38" ht="15" thickBot="1" x14ac:dyDescent="0.35">
      <c r="X30" s="55" t="s">
        <v>32</v>
      </c>
      <c r="Y30" s="56"/>
      <c r="Z30" s="56"/>
      <c r="AA30" s="56"/>
      <c r="AB30" s="56"/>
      <c r="AC30" s="56"/>
      <c r="AD30" s="56"/>
      <c r="AE30" s="56"/>
      <c r="AF30" s="56"/>
      <c r="AG30" s="57"/>
    </row>
    <row r="31" spans="2:38" ht="29.4" thickBot="1" x14ac:dyDescent="0.35">
      <c r="B31" s="55" t="s">
        <v>23</v>
      </c>
      <c r="C31" s="56"/>
      <c r="D31" s="56"/>
      <c r="E31" s="56"/>
      <c r="F31" s="56"/>
      <c r="G31" s="57"/>
      <c r="H31"/>
      <c r="I31"/>
      <c r="X31" s="11" t="s">
        <v>4</v>
      </c>
      <c r="Y31" s="12" t="s">
        <v>6</v>
      </c>
      <c r="Z31" s="12" t="s">
        <v>7</v>
      </c>
      <c r="AA31" s="12" t="s">
        <v>10</v>
      </c>
      <c r="AB31" s="12" t="s">
        <v>11</v>
      </c>
      <c r="AC31" s="12" t="s">
        <v>12</v>
      </c>
      <c r="AD31" s="12" t="s">
        <v>13</v>
      </c>
      <c r="AE31" s="12" t="s">
        <v>14</v>
      </c>
      <c r="AF31" s="12" t="s">
        <v>15</v>
      </c>
      <c r="AG31" s="12" t="s">
        <v>18</v>
      </c>
    </row>
    <row r="32" spans="2:38" ht="15" thickBot="1" x14ac:dyDescent="0.35">
      <c r="B32" s="11" t="s">
        <v>4</v>
      </c>
      <c r="C32" s="12" t="s">
        <v>5</v>
      </c>
      <c r="D32" s="12" t="s">
        <v>17</v>
      </c>
      <c r="E32" s="12" t="s">
        <v>6</v>
      </c>
      <c r="F32" s="12" t="s">
        <v>7</v>
      </c>
      <c r="G32" s="13" t="s">
        <v>10</v>
      </c>
      <c r="H32"/>
      <c r="I32"/>
      <c r="X32" s="18">
        <v>34</v>
      </c>
      <c r="Y32" s="19">
        <v>0.22059256341386099</v>
      </c>
      <c r="Z32" s="19">
        <v>2.9488632940298499E-3</v>
      </c>
      <c r="AA32" s="19">
        <f t="shared" ref="AA32:AA40" si="11">Y32-Z32</f>
        <v>0.21764370011983114</v>
      </c>
      <c r="AB32" s="19">
        <f>AA32/AA32</f>
        <v>1</v>
      </c>
      <c r="AC32" s="19">
        <f t="shared" ref="AC32:AC40" si="12">AA32/AB32</f>
        <v>0.21764370011983114</v>
      </c>
      <c r="AD32" s="19">
        <f>AC32/AC32</f>
        <v>1</v>
      </c>
      <c r="AE32" s="19"/>
      <c r="AF32" s="19"/>
      <c r="AG32" s="20"/>
    </row>
    <row r="33" spans="2:33" x14ac:dyDescent="0.3">
      <c r="B33" s="1">
        <v>17</v>
      </c>
      <c r="E33" s="1">
        <v>0.20798948061206801</v>
      </c>
      <c r="F33" s="1">
        <v>8.2293908074626797E-3</v>
      </c>
      <c r="G33" s="1">
        <f>E33-F33</f>
        <v>0.19976008980460533</v>
      </c>
      <c r="X33" s="15">
        <v>35</v>
      </c>
      <c r="Y33" s="16"/>
      <c r="Z33" s="16">
        <v>3.1239392636815901E-3</v>
      </c>
      <c r="AA33" s="16">
        <f t="shared" si="11"/>
        <v>-3.1239392636815901E-3</v>
      </c>
      <c r="AB33" s="16">
        <f>AB36+(3*(AB32-AB36)/4)</f>
        <v>0.97312991887652034</v>
      </c>
      <c r="AC33" s="16">
        <f t="shared" si="12"/>
        <v>-3.2101975317829932E-3</v>
      </c>
      <c r="AD33" s="16">
        <f>AC33/$AC$8</f>
        <v>-1.4749783844032745E-2</v>
      </c>
      <c r="AE33" s="16"/>
      <c r="AF33" s="16"/>
      <c r="AG33" s="17"/>
    </row>
    <row r="34" spans="2:33" x14ac:dyDescent="0.3">
      <c r="X34" s="15">
        <v>36</v>
      </c>
      <c r="Y34" s="16"/>
      <c r="Z34" s="16">
        <v>2.3672799835820798E-3</v>
      </c>
      <c r="AA34" s="16">
        <f t="shared" si="11"/>
        <v>-2.3672799835820798E-3</v>
      </c>
      <c r="AB34" s="16">
        <f>AB36+(2*(AB32-AB36)/4)</f>
        <v>0.94625983775304079</v>
      </c>
      <c r="AC34" s="16">
        <f t="shared" si="12"/>
        <v>-2.5017229825619034E-3</v>
      </c>
      <c r="AD34" s="16">
        <f>AC34/$AC$8</f>
        <v>-1.14945802758568E-2</v>
      </c>
      <c r="AE34" s="16"/>
      <c r="AF34" s="16"/>
      <c r="AG34" s="17"/>
    </row>
    <row r="35" spans="2:33" x14ac:dyDescent="0.3">
      <c r="X35" s="15">
        <v>37</v>
      </c>
      <c r="Y35" s="16"/>
      <c r="Z35" s="16">
        <v>2.2248829626865599E-3</v>
      </c>
      <c r="AA35" s="16">
        <f t="shared" si="11"/>
        <v>-2.2248829626865599E-3</v>
      </c>
      <c r="AB35" s="16">
        <f>AB36+(1*(AB32-AB36)/4)</f>
        <v>0.91938975662956124</v>
      </c>
      <c r="AC35" s="16">
        <f t="shared" si="12"/>
        <v>-2.4199562227480913E-3</v>
      </c>
      <c r="AD35" s="16">
        <f>AC35/$AC$8</f>
        <v>-1.1118889365581003E-2</v>
      </c>
      <c r="AE35" s="16"/>
      <c r="AF35" s="16"/>
      <c r="AG35" s="17"/>
    </row>
    <row r="36" spans="2:33" x14ac:dyDescent="0.3">
      <c r="X36" s="21">
        <v>38</v>
      </c>
      <c r="Y36" s="22">
        <v>0.196471429362616</v>
      </c>
      <c r="Z36" s="22">
        <v>2.2201447557213898E-3</v>
      </c>
      <c r="AA36" s="22">
        <f t="shared" si="11"/>
        <v>0.19425128460689461</v>
      </c>
      <c r="AB36" s="22">
        <f>AA36/AA32</f>
        <v>0.89251967550608158</v>
      </c>
      <c r="AC36" s="22">
        <f t="shared" si="12"/>
        <v>0.21764370011983114</v>
      </c>
      <c r="AD36" s="22">
        <f>AC36/AC32</f>
        <v>1</v>
      </c>
      <c r="AE36" s="22"/>
      <c r="AF36" s="22"/>
      <c r="AG36" s="23"/>
    </row>
    <row r="37" spans="2:33" x14ac:dyDescent="0.3">
      <c r="X37" s="15">
        <v>39</v>
      </c>
      <c r="Y37" s="16"/>
      <c r="Z37" s="16">
        <v>2.2169901636815898E-3</v>
      </c>
      <c r="AA37" s="16">
        <f t="shared" si="11"/>
        <v>-2.2169901636815898E-3</v>
      </c>
      <c r="AB37" s="16">
        <f>AB40+(3*(AB36-AB40)/4)</f>
        <v>0.86544720280329768</v>
      </c>
      <c r="AC37" s="16">
        <f t="shared" si="12"/>
        <v>-2.5616700319793816E-3</v>
      </c>
      <c r="AD37" s="16">
        <f>AC37/$AC$8</f>
        <v>-1.1770016915577924E-2</v>
      </c>
      <c r="AE37" s="16"/>
      <c r="AF37" s="16"/>
      <c r="AG37" s="17"/>
    </row>
    <row r="38" spans="2:33" x14ac:dyDescent="0.3">
      <c r="X38" s="15">
        <v>40</v>
      </c>
      <c r="Y38" s="16"/>
      <c r="Z38" s="16">
        <v>2.1194296656716401E-3</v>
      </c>
      <c r="AA38" s="16">
        <f t="shared" si="11"/>
        <v>-2.1194296656716401E-3</v>
      </c>
      <c r="AB38" s="16">
        <f>AB40+(2*(AB36-AB40)/4)</f>
        <v>0.83837473010051378</v>
      </c>
      <c r="AC38" s="16">
        <f t="shared" si="12"/>
        <v>-2.5280218851748302E-3</v>
      </c>
      <c r="AD38" s="16">
        <f>AC38/$AC$8</f>
        <v>-1.1615414936352129E-2</v>
      </c>
      <c r="AE38" s="16"/>
      <c r="AF38" s="16"/>
      <c r="AG38" s="17"/>
    </row>
    <row r="39" spans="2:33" x14ac:dyDescent="0.3">
      <c r="X39" s="15">
        <v>41</v>
      </c>
      <c r="Y39" s="16"/>
      <c r="Z39" s="16">
        <v>2.1904677731343202E-3</v>
      </c>
      <c r="AA39" s="16">
        <f t="shared" si="11"/>
        <v>-2.1904677731343202E-3</v>
      </c>
      <c r="AB39" s="16">
        <f>AB40+(1*(AB36-AB40)/4)</f>
        <v>0.81130225739772988</v>
      </c>
      <c r="AC39" s="16">
        <f t="shared" si="12"/>
        <v>-2.6999404391654159E-3</v>
      </c>
      <c r="AD39" s="16">
        <f>AC39/$AC$8</f>
        <v>-1.2405323184998564E-2</v>
      </c>
      <c r="AE39" s="16"/>
      <c r="AF39" s="16"/>
      <c r="AG39" s="17"/>
    </row>
    <row r="40" spans="2:33" ht="15" thickBot="1" x14ac:dyDescent="0.35">
      <c r="X40" s="24">
        <v>42</v>
      </c>
      <c r="Y40" s="25">
        <v>0.1728475716225</v>
      </c>
      <c r="Z40" s="25">
        <v>2.1648995373134299E-3</v>
      </c>
      <c r="AA40" s="25">
        <f t="shared" si="11"/>
        <v>0.17068267208518656</v>
      </c>
      <c r="AB40" s="25">
        <f>AA40/AA32</f>
        <v>0.78422978469494597</v>
      </c>
      <c r="AC40" s="25">
        <f t="shared" si="12"/>
        <v>0.21764370011983114</v>
      </c>
      <c r="AD40" s="25">
        <f>AC40/AC32</f>
        <v>1</v>
      </c>
      <c r="AE40" s="25"/>
      <c r="AF40" s="25"/>
      <c r="AG40" s="26"/>
    </row>
    <row r="42" spans="2:33" x14ac:dyDescent="0.3">
      <c r="X42"/>
      <c r="Y42"/>
      <c r="Z42"/>
      <c r="AA42"/>
      <c r="AB42"/>
      <c r="AC42"/>
      <c r="AD42"/>
      <c r="AE42"/>
      <c r="AF42"/>
      <c r="AG42"/>
    </row>
    <row r="43" spans="2:33" x14ac:dyDescent="0.3">
      <c r="X43"/>
      <c r="Y43"/>
      <c r="Z43"/>
      <c r="AA43"/>
      <c r="AB43"/>
      <c r="AC43"/>
      <c r="AD43"/>
      <c r="AE43"/>
      <c r="AF43"/>
      <c r="AG43"/>
    </row>
    <row r="44" spans="2:33" x14ac:dyDescent="0.3">
      <c r="X44"/>
      <c r="Y44"/>
      <c r="Z44"/>
      <c r="AA44"/>
      <c r="AB44"/>
      <c r="AC44"/>
      <c r="AD44"/>
      <c r="AE44"/>
      <c r="AF44"/>
      <c r="AG44"/>
    </row>
    <row r="45" spans="2:33" x14ac:dyDescent="0.3">
      <c r="X45"/>
      <c r="Y45"/>
      <c r="Z45"/>
      <c r="AA45"/>
      <c r="AB45"/>
      <c r="AC45"/>
      <c r="AD45"/>
      <c r="AE45"/>
      <c r="AF45"/>
      <c r="AG45"/>
    </row>
    <row r="46" spans="2:33" x14ac:dyDescent="0.3">
      <c r="X46"/>
      <c r="Y46"/>
      <c r="Z46"/>
      <c r="AA46"/>
      <c r="AB46"/>
      <c r="AC46"/>
      <c r="AD46"/>
      <c r="AE46"/>
      <c r="AF46"/>
      <c r="AG46"/>
    </row>
    <row r="47" spans="2:33" x14ac:dyDescent="0.3">
      <c r="X47"/>
      <c r="Y47"/>
      <c r="Z47"/>
      <c r="AA47"/>
      <c r="AB47"/>
      <c r="AC47"/>
      <c r="AD47"/>
      <c r="AE47"/>
      <c r="AF47"/>
      <c r="AG47"/>
    </row>
    <row r="48" spans="2:33" x14ac:dyDescent="0.3">
      <c r="X48"/>
      <c r="Y48"/>
      <c r="Z48"/>
      <c r="AA48"/>
      <c r="AB48"/>
      <c r="AC48"/>
      <c r="AD48"/>
      <c r="AE48"/>
      <c r="AF48"/>
      <c r="AG48"/>
    </row>
    <row r="49" spans="2:33" x14ac:dyDescent="0.3">
      <c r="X49"/>
      <c r="Y49"/>
      <c r="Z49"/>
      <c r="AA49"/>
      <c r="AB49"/>
      <c r="AC49"/>
      <c r="AD49"/>
      <c r="AE49"/>
      <c r="AF49"/>
      <c r="AG49"/>
    </row>
    <row r="50" spans="2:33" x14ac:dyDescent="0.3">
      <c r="X50"/>
      <c r="Y50"/>
      <c r="Z50"/>
      <c r="AA50"/>
      <c r="AB50"/>
      <c r="AC50"/>
      <c r="AD50"/>
      <c r="AE50"/>
      <c r="AF50"/>
      <c r="AG50"/>
    </row>
    <row r="51" spans="2:33" x14ac:dyDescent="0.3">
      <c r="X51"/>
      <c r="Y51"/>
      <c r="Z51"/>
      <c r="AA51"/>
      <c r="AB51"/>
      <c r="AC51"/>
      <c r="AD51"/>
      <c r="AE51"/>
      <c r="AF51"/>
      <c r="AG51"/>
    </row>
    <row r="52" spans="2:33" x14ac:dyDescent="0.3">
      <c r="X52"/>
      <c r="Y52"/>
      <c r="Z52"/>
      <c r="AA52"/>
      <c r="AB52"/>
      <c r="AC52"/>
      <c r="AD52"/>
      <c r="AE52"/>
      <c r="AF52"/>
      <c r="AG52"/>
    </row>
    <row r="54" spans="2:33" ht="15" thickBot="1" x14ac:dyDescent="0.35"/>
    <row r="55" spans="2:33" ht="15" thickBot="1" x14ac:dyDescent="0.35">
      <c r="B55" s="55" t="s">
        <v>8</v>
      </c>
      <c r="C55" s="56"/>
      <c r="D55" s="56"/>
      <c r="E55" s="56"/>
      <c r="F55" s="56"/>
      <c r="G55" s="56"/>
      <c r="H55" s="56"/>
      <c r="I55" s="56"/>
      <c r="J55" s="56"/>
      <c r="K55" s="57"/>
    </row>
    <row r="56" spans="2:33" ht="29.4" thickBot="1" x14ac:dyDescent="0.35">
      <c r="B56" s="11" t="s">
        <v>4</v>
      </c>
      <c r="C56" s="12" t="s">
        <v>5</v>
      </c>
      <c r="D56" s="12" t="s">
        <v>17</v>
      </c>
      <c r="E56" s="12" t="s">
        <v>6</v>
      </c>
      <c r="F56" s="12" t="s">
        <v>7</v>
      </c>
      <c r="G56" s="12" t="s">
        <v>10</v>
      </c>
      <c r="H56" s="12" t="s">
        <v>21</v>
      </c>
      <c r="I56" s="12" t="s">
        <v>22</v>
      </c>
      <c r="J56" s="12" t="s">
        <v>24</v>
      </c>
      <c r="K56" s="13" t="s">
        <v>25</v>
      </c>
    </row>
    <row r="57" spans="2:33" x14ac:dyDescent="0.3">
      <c r="B57" s="30"/>
      <c r="C57" s="30"/>
      <c r="D57" s="30">
        <f t="shared" ref="D57:D68" si="13">C57/$O$4</f>
        <v>0</v>
      </c>
      <c r="E57" s="30"/>
      <c r="F57" s="30"/>
      <c r="G57" s="30">
        <f>E57-F57</f>
        <v>0</v>
      </c>
      <c r="H57" s="31">
        <f>F57/$C$4</f>
        <v>0</v>
      </c>
      <c r="I57" s="31">
        <f>G57/$C$4</f>
        <v>0</v>
      </c>
      <c r="J57" s="30"/>
      <c r="K57" s="30"/>
    </row>
    <row r="58" spans="2:33" x14ac:dyDescent="0.3">
      <c r="B58" s="30"/>
      <c r="C58" s="30"/>
      <c r="D58" s="30">
        <f t="shared" si="13"/>
        <v>0</v>
      </c>
      <c r="E58" s="30"/>
      <c r="F58" s="30"/>
      <c r="G58" s="30">
        <f t="shared" ref="G58:G68" si="14">E58-F58</f>
        <v>0</v>
      </c>
      <c r="H58" s="31">
        <f t="shared" ref="H58:I68" si="15">F58/$C$4</f>
        <v>0</v>
      </c>
      <c r="I58" s="31">
        <f t="shared" si="15"/>
        <v>0</v>
      </c>
      <c r="J58" s="30"/>
      <c r="K58" s="30"/>
    </row>
    <row r="59" spans="2:33" x14ac:dyDescent="0.3">
      <c r="B59" s="30"/>
      <c r="C59" s="30"/>
      <c r="D59" s="30">
        <f t="shared" si="13"/>
        <v>0</v>
      </c>
      <c r="E59" s="30"/>
      <c r="F59" s="30"/>
      <c r="G59" s="30">
        <f t="shared" si="14"/>
        <v>0</v>
      </c>
      <c r="H59" s="31">
        <f t="shared" si="15"/>
        <v>0</v>
      </c>
      <c r="I59" s="31">
        <f>G59/$C$4</f>
        <v>0</v>
      </c>
      <c r="J59" s="30"/>
      <c r="K59" s="30"/>
    </row>
    <row r="60" spans="2:33" x14ac:dyDescent="0.3">
      <c r="B60" s="30"/>
      <c r="C60" s="30"/>
      <c r="D60" s="30">
        <f t="shared" si="13"/>
        <v>0</v>
      </c>
      <c r="E60" s="30"/>
      <c r="F60" s="30"/>
      <c r="G60" s="30">
        <f t="shared" si="14"/>
        <v>0</v>
      </c>
      <c r="H60" s="31">
        <f t="shared" si="15"/>
        <v>0</v>
      </c>
      <c r="I60" s="31">
        <f t="shared" si="15"/>
        <v>0</v>
      </c>
      <c r="J60" s="30"/>
      <c r="K60" s="30"/>
    </row>
    <row r="61" spans="2:33" x14ac:dyDescent="0.3">
      <c r="B61" s="30"/>
      <c r="C61" s="30"/>
      <c r="D61" s="30">
        <f t="shared" si="13"/>
        <v>0</v>
      </c>
      <c r="E61" s="30"/>
      <c r="F61" s="30"/>
      <c r="G61" s="30">
        <f t="shared" si="14"/>
        <v>0</v>
      </c>
      <c r="H61" s="31">
        <f t="shared" si="15"/>
        <v>0</v>
      </c>
      <c r="I61" s="31">
        <f>G61/$C$4</f>
        <v>0</v>
      </c>
      <c r="J61" s="30"/>
      <c r="K61" s="30"/>
    </row>
    <row r="62" spans="2:33" x14ac:dyDescent="0.3">
      <c r="B62" s="30"/>
      <c r="C62" s="30"/>
      <c r="D62" s="30">
        <f t="shared" si="13"/>
        <v>0</v>
      </c>
      <c r="E62" s="30"/>
      <c r="F62" s="30"/>
      <c r="G62" s="30">
        <f t="shared" si="14"/>
        <v>0</v>
      </c>
      <c r="H62" s="31">
        <f t="shared" si="15"/>
        <v>0</v>
      </c>
      <c r="I62" s="31">
        <f t="shared" si="15"/>
        <v>0</v>
      </c>
      <c r="J62" s="30"/>
      <c r="K62" s="30"/>
    </row>
    <row r="63" spans="2:33" x14ac:dyDescent="0.3">
      <c r="B63" s="30"/>
      <c r="C63" s="30"/>
      <c r="D63" s="30">
        <f t="shared" si="13"/>
        <v>0</v>
      </c>
      <c r="E63" s="30"/>
      <c r="F63" s="30"/>
      <c r="G63" s="30">
        <f t="shared" si="14"/>
        <v>0</v>
      </c>
      <c r="H63" s="31">
        <f t="shared" si="15"/>
        <v>0</v>
      </c>
      <c r="I63" s="31">
        <f t="shared" si="15"/>
        <v>0</v>
      </c>
      <c r="J63" s="30"/>
      <c r="K63" s="30"/>
    </row>
    <row r="64" spans="2:33" x14ac:dyDescent="0.3">
      <c r="B64" s="30"/>
      <c r="C64" s="30"/>
      <c r="D64" s="30">
        <f t="shared" si="13"/>
        <v>0</v>
      </c>
      <c r="E64" s="30"/>
      <c r="F64" s="30"/>
      <c r="G64" s="30">
        <f t="shared" si="14"/>
        <v>0</v>
      </c>
      <c r="H64" s="31">
        <f t="shared" si="15"/>
        <v>0</v>
      </c>
      <c r="I64" s="31">
        <f t="shared" si="15"/>
        <v>0</v>
      </c>
      <c r="J64" s="30"/>
      <c r="K64" s="30"/>
    </row>
    <row r="65" spans="2:11" x14ac:dyDescent="0.3">
      <c r="B65" s="30"/>
      <c r="C65" s="30"/>
      <c r="D65" s="30">
        <f t="shared" si="13"/>
        <v>0</v>
      </c>
      <c r="E65" s="30"/>
      <c r="F65" s="30"/>
      <c r="G65" s="30">
        <f t="shared" si="14"/>
        <v>0</v>
      </c>
      <c r="H65" s="31">
        <f t="shared" si="15"/>
        <v>0</v>
      </c>
      <c r="I65" s="31">
        <f t="shared" si="15"/>
        <v>0</v>
      </c>
      <c r="J65" s="30"/>
      <c r="K65" s="30"/>
    </row>
    <row r="66" spans="2:11" x14ac:dyDescent="0.3">
      <c r="B66" s="30"/>
      <c r="C66" s="30"/>
      <c r="D66" s="30">
        <f t="shared" si="13"/>
        <v>0</v>
      </c>
      <c r="E66" s="30"/>
      <c r="F66" s="30"/>
      <c r="G66" s="30">
        <f t="shared" si="14"/>
        <v>0</v>
      </c>
      <c r="H66" s="31">
        <f t="shared" si="15"/>
        <v>0</v>
      </c>
      <c r="I66" s="31">
        <f t="shared" si="15"/>
        <v>0</v>
      </c>
      <c r="J66" s="30"/>
      <c r="K66" s="30"/>
    </row>
    <row r="67" spans="2:11" x14ac:dyDescent="0.3">
      <c r="B67" s="30"/>
      <c r="C67" s="30"/>
      <c r="D67" s="30">
        <f t="shared" si="13"/>
        <v>0</v>
      </c>
      <c r="E67" s="30"/>
      <c r="F67" s="30"/>
      <c r="G67" s="30">
        <f t="shared" si="14"/>
        <v>0</v>
      </c>
      <c r="H67" s="31">
        <f t="shared" si="15"/>
        <v>0</v>
      </c>
      <c r="I67" s="31">
        <f t="shared" si="15"/>
        <v>0</v>
      </c>
      <c r="J67" s="30"/>
      <c r="K67" s="30"/>
    </row>
    <row r="68" spans="2:11" x14ac:dyDescent="0.3">
      <c r="B68" s="30"/>
      <c r="C68" s="30"/>
      <c r="D68" s="30">
        <f t="shared" si="13"/>
        <v>0</v>
      </c>
      <c r="E68" s="30"/>
      <c r="F68" s="30"/>
      <c r="G68" s="30">
        <f t="shared" si="14"/>
        <v>0</v>
      </c>
      <c r="H68" s="31">
        <f t="shared" si="15"/>
        <v>0</v>
      </c>
      <c r="I68" s="31">
        <f t="shared" si="15"/>
        <v>0</v>
      </c>
      <c r="J68" s="30"/>
      <c r="K68" s="30"/>
    </row>
  </sheetData>
  <mergeCells count="8">
    <mergeCell ref="B31:G31"/>
    <mergeCell ref="B55:K55"/>
    <mergeCell ref="B6:K6"/>
    <mergeCell ref="M6:V6"/>
    <mergeCell ref="X6:AG6"/>
    <mergeCell ref="X30:AG30"/>
    <mergeCell ref="B27:J27"/>
    <mergeCell ref="X18:AL1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8"/>
  <sheetViews>
    <sheetView topLeftCell="Q7" zoomScale="85" zoomScaleNormal="85" workbookViewId="0">
      <selection activeCell="AG21" sqref="AG21:AG27"/>
    </sheetView>
  </sheetViews>
  <sheetFormatPr defaultColWidth="8.6640625" defaultRowHeight="14.4" x14ac:dyDescent="0.3"/>
  <cols>
    <col min="1" max="1" width="8.664062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13.33203125" style="1" bestFit="1" customWidth="1"/>
    <col min="7" max="7" width="8.664062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12.109375" style="1" bestFit="1" customWidth="1"/>
    <col min="13" max="13" width="5.664062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6640625" style="1" customWidth="1"/>
    <col min="19" max="20" width="8.6640625" style="1"/>
    <col min="21" max="21" width="9.6640625" style="1" customWidth="1"/>
    <col min="22" max="28" width="8.6640625" style="1"/>
    <col min="29" max="29" width="11.6640625" style="1" customWidth="1"/>
    <col min="30" max="31" width="8.6640625" style="1"/>
    <col min="32" max="32" width="11" style="1" customWidth="1"/>
    <col min="33" max="16384" width="8.6640625" style="1"/>
  </cols>
  <sheetData>
    <row r="1" spans="1:33" ht="15" thickBot="1" x14ac:dyDescent="0.35"/>
    <row r="2" spans="1:33" ht="16.2" thickBot="1" x14ac:dyDescent="0.35">
      <c r="B2" s="8" t="s">
        <v>0</v>
      </c>
      <c r="C2" s="2"/>
      <c r="E2" s="8" t="s">
        <v>28</v>
      </c>
      <c r="F2" s="3"/>
      <c r="H2" s="8" t="s">
        <v>1</v>
      </c>
      <c r="I2" s="4"/>
      <c r="K2" s="8" t="s">
        <v>2</v>
      </c>
      <c r="L2" s="2"/>
      <c r="N2" s="8" t="s">
        <v>3</v>
      </c>
      <c r="O2" s="3">
        <v>1.1379999999999999E-2</v>
      </c>
    </row>
    <row r="3" spans="1:33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33" ht="16.2" thickBot="1" x14ac:dyDescent="0.35">
      <c r="B4" s="8" t="s">
        <v>19</v>
      </c>
      <c r="C4" s="29">
        <f>G29</f>
        <v>5.8792395504477617E-2</v>
      </c>
      <c r="E4" s="8" t="s">
        <v>20</v>
      </c>
      <c r="F4" s="3">
        <f>G33</f>
        <v>0.208459758492028</v>
      </c>
      <c r="H4" s="8"/>
      <c r="I4" s="4"/>
      <c r="K4" s="8" t="s">
        <v>41</v>
      </c>
      <c r="L4" s="44" t="e">
        <f>#REF!</f>
        <v>#REF!</v>
      </c>
      <c r="N4" s="8" t="s">
        <v>9</v>
      </c>
      <c r="O4" s="3">
        <v>11</v>
      </c>
    </row>
    <row r="5" spans="1:33" ht="15" thickBot="1" x14ac:dyDescent="0.35"/>
    <row r="6" spans="1:33" ht="15" thickBot="1" x14ac:dyDescent="0.35">
      <c r="B6" s="55" t="s">
        <v>8</v>
      </c>
      <c r="C6" s="56"/>
      <c r="D6" s="56"/>
      <c r="E6" s="56"/>
      <c r="F6" s="56"/>
      <c r="G6" s="56"/>
      <c r="H6" s="56"/>
      <c r="I6" s="56"/>
      <c r="J6" s="56"/>
      <c r="K6" s="57"/>
      <c r="M6" s="55" t="s">
        <v>16</v>
      </c>
      <c r="N6" s="56"/>
      <c r="O6" s="56"/>
      <c r="P6" s="56"/>
      <c r="Q6" s="56"/>
      <c r="R6" s="56"/>
      <c r="S6" s="56"/>
      <c r="T6" s="56"/>
      <c r="U6" s="56"/>
      <c r="V6" s="57"/>
      <c r="X6" s="55" t="s">
        <v>31</v>
      </c>
      <c r="Y6" s="56"/>
      <c r="Z6" s="56"/>
      <c r="AA6" s="56"/>
      <c r="AB6" s="56"/>
      <c r="AC6" s="56"/>
      <c r="AD6" s="56"/>
      <c r="AE6" s="56"/>
      <c r="AF6" s="56"/>
      <c r="AG6" s="57"/>
    </row>
    <row r="7" spans="1:33" s="14" customFormat="1" ht="29.4" thickBot="1" x14ac:dyDescent="0.35">
      <c r="B7" s="11" t="s">
        <v>4</v>
      </c>
      <c r="C7" s="12" t="s">
        <v>5</v>
      </c>
      <c r="D7" s="12" t="s">
        <v>17</v>
      </c>
      <c r="E7" s="12" t="s">
        <v>6</v>
      </c>
      <c r="F7" s="12" t="s">
        <v>7</v>
      </c>
      <c r="G7" s="12" t="s">
        <v>10</v>
      </c>
      <c r="H7" s="12" t="s">
        <v>21</v>
      </c>
      <c r="I7" s="12" t="s">
        <v>22</v>
      </c>
      <c r="J7" s="12" t="s">
        <v>33</v>
      </c>
      <c r="K7" s="13" t="s">
        <v>34</v>
      </c>
      <c r="M7" s="11" t="s">
        <v>4</v>
      </c>
      <c r="N7" s="12" t="s">
        <v>6</v>
      </c>
      <c r="O7" s="12" t="s">
        <v>7</v>
      </c>
      <c r="P7" s="12" t="s">
        <v>10</v>
      </c>
      <c r="Q7" s="12" t="s">
        <v>11</v>
      </c>
      <c r="R7" s="12" t="s">
        <v>12</v>
      </c>
      <c r="S7" s="12" t="s">
        <v>13</v>
      </c>
      <c r="T7" s="12" t="s">
        <v>14</v>
      </c>
      <c r="U7" s="12" t="s">
        <v>15</v>
      </c>
      <c r="V7" s="12" t="s">
        <v>18</v>
      </c>
      <c r="X7" s="11" t="s">
        <v>4</v>
      </c>
      <c r="Y7" s="12" t="s">
        <v>6</v>
      </c>
      <c r="Z7" s="12" t="s">
        <v>7</v>
      </c>
      <c r="AA7" s="12" t="s">
        <v>10</v>
      </c>
      <c r="AB7" s="12" t="s">
        <v>11</v>
      </c>
      <c r="AC7" s="12" t="s">
        <v>12</v>
      </c>
      <c r="AD7" s="12" t="s">
        <v>13</v>
      </c>
      <c r="AE7" s="12" t="s">
        <v>14</v>
      </c>
      <c r="AF7" s="12" t="s">
        <v>15</v>
      </c>
      <c r="AG7" s="12" t="s">
        <v>18</v>
      </c>
    </row>
    <row r="8" spans="1:33" x14ac:dyDescent="0.3">
      <c r="B8" s="32">
        <v>5</v>
      </c>
      <c r="C8" s="32">
        <v>9.5</v>
      </c>
      <c r="D8" s="35">
        <f t="shared" ref="D8:D14" si="0">C8/$C$15</f>
        <v>0.84444444444444444</v>
      </c>
      <c r="E8" s="35">
        <v>3.4412882899999997E-2</v>
      </c>
      <c r="F8" s="35">
        <v>2.7889439482587002E-3</v>
      </c>
      <c r="G8" s="34">
        <f>E8-F8</f>
        <v>3.1623938951741294E-2</v>
      </c>
      <c r="H8" s="33">
        <f t="shared" ref="H8:H14" si="1">F8/$G$15</f>
        <v>5.3501810424625457E-2</v>
      </c>
      <c r="I8" s="33">
        <f t="shared" ref="I8:I14" si="2">G8/$G$15</f>
        <v>0.60665901433134461</v>
      </c>
      <c r="J8" s="32">
        <f t="shared" ref="J8:J13" si="3">$J$15+(C8-$C$15)</f>
        <v>7.8125</v>
      </c>
      <c r="K8" s="32">
        <f t="shared" ref="K8:K20" si="4">J8/$J$15</f>
        <v>0.81699346405228757</v>
      </c>
      <c r="M8" s="18">
        <v>24</v>
      </c>
      <c r="N8" s="19">
        <v>0.214341723667543</v>
      </c>
      <c r="O8" s="19">
        <v>6.9317180203980096E-3</v>
      </c>
      <c r="P8" s="19">
        <f t="shared" ref="P8:P16" si="5">N8-O8</f>
        <v>0.20741000564714498</v>
      </c>
      <c r="Q8" s="19">
        <f>P8/P8</f>
        <v>1</v>
      </c>
      <c r="R8" s="19">
        <f t="shared" ref="R8:R16" si="6">P8/Q8</f>
        <v>0.20741000564714498</v>
      </c>
      <c r="S8" s="19">
        <f>R8/R8</f>
        <v>1</v>
      </c>
      <c r="T8" s="19"/>
      <c r="U8" s="19"/>
      <c r="V8" s="20"/>
      <c r="X8" s="18">
        <v>41</v>
      </c>
      <c r="Y8" s="19">
        <v>0.21775331719559701</v>
      </c>
      <c r="Z8" s="19">
        <v>2.4375296860696398E-3</v>
      </c>
      <c r="AA8" s="19">
        <f t="shared" ref="AA8:AA16" si="7">Y8-Z8</f>
        <v>0.21531578750952737</v>
      </c>
      <c r="AB8" s="19">
        <f>AA8/AA8</f>
        <v>1</v>
      </c>
      <c r="AC8" s="19">
        <f t="shared" ref="AC8:AC16" si="8">AA8/AB8</f>
        <v>0.21531578750952737</v>
      </c>
      <c r="AD8" s="19">
        <f>AC8/AC8</f>
        <v>1</v>
      </c>
      <c r="AE8" s="19"/>
      <c r="AF8" s="19"/>
      <c r="AG8" s="20"/>
    </row>
    <row r="9" spans="1:33" x14ac:dyDescent="0.3">
      <c r="B9" s="32">
        <v>6</v>
      </c>
      <c r="C9" s="32">
        <v>9.75</v>
      </c>
      <c r="D9" s="35">
        <f t="shared" si="0"/>
        <v>0.8666666666666667</v>
      </c>
      <c r="E9" s="35">
        <v>4.3012143799999999E-2</v>
      </c>
      <c r="F9" s="35">
        <v>5.6551926656716401E-3</v>
      </c>
      <c r="G9" s="34">
        <f t="shared" ref="G9:G20" si="9">E9-F9</f>
        <v>3.735695113432836E-2</v>
      </c>
      <c r="H9" s="33">
        <f t="shared" si="1"/>
        <v>0.10848659977637919</v>
      </c>
      <c r="I9" s="33">
        <f t="shared" si="2"/>
        <v>0.71663846771775941</v>
      </c>
      <c r="J9" s="32">
        <f t="shared" si="3"/>
        <v>8.0625</v>
      </c>
      <c r="K9" s="32">
        <f t="shared" si="4"/>
        <v>0.84313725490196079</v>
      </c>
      <c r="M9" s="15">
        <v>25</v>
      </c>
      <c r="N9" s="16">
        <v>0.168744570941463</v>
      </c>
      <c r="O9" s="16">
        <v>6.7282259328358199E-3</v>
      </c>
      <c r="P9" s="16">
        <f t="shared" si="5"/>
        <v>0.16201634500862719</v>
      </c>
      <c r="Q9" s="16">
        <f>Q12+(3*(Q8-Q12)/4)</f>
        <v>1.0027355233963615</v>
      </c>
      <c r="R9" s="16">
        <f t="shared" si="6"/>
        <v>0.1615743545814177</v>
      </c>
      <c r="S9" s="16">
        <f>R9/$R$8</f>
        <v>0.77900945076051487</v>
      </c>
      <c r="T9" s="16">
        <v>3.5409390243902399</v>
      </c>
      <c r="U9" s="16">
        <f>T9/$O$4</f>
        <v>0.32190354767183998</v>
      </c>
      <c r="V9" s="17">
        <f>U9/0.85</f>
        <v>0.37871005608451763</v>
      </c>
      <c r="X9" s="15">
        <v>42</v>
      </c>
      <c r="Y9" s="16"/>
      <c r="Z9" s="16">
        <v>2.6673837611940199E-3</v>
      </c>
      <c r="AA9" s="16">
        <f t="shared" si="7"/>
        <v>-2.6673837611940199E-3</v>
      </c>
      <c r="AB9" s="16">
        <f>AB12+(3*(AB8-AB12)/4)</f>
        <v>0.96312638177650034</v>
      </c>
      <c r="AC9" s="16">
        <f t="shared" si="8"/>
        <v>-2.7695054477419592E-3</v>
      </c>
      <c r="AD9" s="16">
        <f>AC9/$AC$8</f>
        <v>-1.2862528473995029E-2</v>
      </c>
      <c r="AE9" s="16"/>
      <c r="AF9" s="16"/>
      <c r="AG9" s="17"/>
    </row>
    <row r="10" spans="1:33" x14ac:dyDescent="0.3">
      <c r="B10" s="32">
        <v>7</v>
      </c>
      <c r="C10" s="32">
        <v>10</v>
      </c>
      <c r="D10" s="35">
        <f t="shared" si="0"/>
        <v>0.88888888888888884</v>
      </c>
      <c r="E10" s="35">
        <v>4.8818943300000001E-2</v>
      </c>
      <c r="F10" s="35">
        <v>6.7937398587064697E-3</v>
      </c>
      <c r="G10" s="34">
        <f t="shared" si="9"/>
        <v>4.2025203441293534E-2</v>
      </c>
      <c r="H10" s="33">
        <f t="shared" si="1"/>
        <v>0.13032796238937513</v>
      </c>
      <c r="I10" s="33">
        <f t="shared" si="2"/>
        <v>0.80619206025141743</v>
      </c>
      <c r="J10" s="32">
        <f t="shared" si="3"/>
        <v>8.3125</v>
      </c>
      <c r="K10" s="32">
        <f t="shared" si="4"/>
        <v>0.86928104575163401</v>
      </c>
      <c r="M10" s="15">
        <v>26</v>
      </c>
      <c r="N10" s="16">
        <v>0.12838904042142801</v>
      </c>
      <c r="O10" s="16">
        <v>6.4115447497512402E-3</v>
      </c>
      <c r="P10" s="16">
        <f t="shared" si="5"/>
        <v>0.12197749567167677</v>
      </c>
      <c r="Q10" s="16">
        <f>Q12+(2*(Q8-Q12)/4)</f>
        <v>1.005471046792723</v>
      </c>
      <c r="R10" s="16">
        <f t="shared" si="6"/>
        <v>0.12131378229215418</v>
      </c>
      <c r="S10" s="16">
        <f>R10/$R$8</f>
        <v>0.58489840889613842</v>
      </c>
      <c r="T10" s="16">
        <v>8.1138392857142598</v>
      </c>
      <c r="U10" s="16">
        <f>T10/$O$4</f>
        <v>0.73762175324675094</v>
      </c>
      <c r="V10" s="17">
        <f>U10/0.85</f>
        <v>0.86779029793735407</v>
      </c>
      <c r="X10" s="15">
        <v>43</v>
      </c>
      <c r="Y10" s="16"/>
      <c r="Z10" s="16">
        <v>2.2476193567164101E-3</v>
      </c>
      <c r="AA10" s="16">
        <f t="shared" si="7"/>
        <v>-2.2476193567164101E-3</v>
      </c>
      <c r="AB10" s="16">
        <f>AB12+(2*(AB8-AB12)/4)</f>
        <v>0.92625276355300057</v>
      </c>
      <c r="AC10" s="16">
        <f t="shared" si="8"/>
        <v>-2.4265723624886117E-3</v>
      </c>
      <c r="AD10" s="16">
        <f>AC10/$AC$8</f>
        <v>-1.1269830190139865E-2</v>
      </c>
      <c r="AE10" s="16"/>
      <c r="AF10" s="16"/>
      <c r="AG10" s="17"/>
    </row>
    <row r="11" spans="1:33" x14ac:dyDescent="0.3">
      <c r="B11" s="32">
        <v>8</v>
      </c>
      <c r="C11" s="32">
        <v>10.25</v>
      </c>
      <c r="D11" s="35">
        <f t="shared" si="0"/>
        <v>0.91111111111111109</v>
      </c>
      <c r="E11" s="35">
        <v>5.45306807E-2</v>
      </c>
      <c r="F11" s="35">
        <v>8.5359700049751196E-3</v>
      </c>
      <c r="G11" s="34">
        <f t="shared" si="9"/>
        <v>4.5994710695024879E-2</v>
      </c>
      <c r="H11" s="33">
        <f t="shared" si="1"/>
        <v>0.16375009948895033</v>
      </c>
      <c r="I11" s="33">
        <f t="shared" si="2"/>
        <v>0.88234125095168547</v>
      </c>
      <c r="J11" s="32">
        <f t="shared" si="3"/>
        <v>8.5625</v>
      </c>
      <c r="K11" s="32">
        <f t="shared" si="4"/>
        <v>0.89542483660130723</v>
      </c>
      <c r="M11" s="15">
        <v>27</v>
      </c>
      <c r="N11" s="16">
        <v>8.6240953945833296E-2</v>
      </c>
      <c r="O11" s="16">
        <v>6.0756011124378098E-3</v>
      </c>
      <c r="P11" s="16">
        <f t="shared" si="5"/>
        <v>8.0165352833395487E-2</v>
      </c>
      <c r="Q11" s="16">
        <f>Q12+(1*(Q8-Q12)/4)</f>
        <v>1.0082065701890845</v>
      </c>
      <c r="R11" s="16">
        <f t="shared" si="6"/>
        <v>7.9512825252032265E-2</v>
      </c>
      <c r="S11" s="16">
        <f>R11/$R$8</f>
        <v>0.38336060501971625</v>
      </c>
      <c r="T11" s="16">
        <v>16.1648125</v>
      </c>
      <c r="U11" s="16">
        <f>T11/$O$4</f>
        <v>1.4695284090909091</v>
      </c>
      <c r="V11" s="17">
        <f>U11/0.85</f>
        <v>1.7288569518716579</v>
      </c>
      <c r="X11" s="15">
        <v>44</v>
      </c>
      <c r="Y11" s="16"/>
      <c r="Z11" s="16">
        <v>2.19757459751243E-3</v>
      </c>
      <c r="AA11" s="16">
        <f t="shared" si="7"/>
        <v>-2.19757459751243E-3</v>
      </c>
      <c r="AB11" s="16">
        <f>AB12+(1*(AB8-AB12)/4)</f>
        <v>0.8893791453295008</v>
      </c>
      <c r="AC11" s="16">
        <f t="shared" si="8"/>
        <v>-2.4709086209776863E-3</v>
      </c>
      <c r="AD11" s="16">
        <f>AC11/$AC$8</f>
        <v>-1.1475742905607201E-2</v>
      </c>
      <c r="AE11" s="16"/>
      <c r="AF11" s="16"/>
      <c r="AG11" s="17"/>
    </row>
    <row r="12" spans="1:33" x14ac:dyDescent="0.3">
      <c r="B12" s="32">
        <v>9</v>
      </c>
      <c r="C12" s="32">
        <v>10.5</v>
      </c>
      <c r="D12" s="35">
        <f>C12/$C$15</f>
        <v>0.93333333333333335</v>
      </c>
      <c r="E12" s="35">
        <v>5.8021110899999902E-2</v>
      </c>
      <c r="F12" s="35">
        <v>1.01503249472636E-2</v>
      </c>
      <c r="G12" s="34">
        <f t="shared" si="9"/>
        <v>4.7870785952736306E-2</v>
      </c>
      <c r="H12" s="33">
        <f t="shared" si="1"/>
        <v>0.19471913783563413</v>
      </c>
      <c r="I12" s="33">
        <f t="shared" si="2"/>
        <v>0.91833101074699297</v>
      </c>
      <c r="J12" s="32">
        <f t="shared" si="3"/>
        <v>8.8125</v>
      </c>
      <c r="K12" s="32">
        <f t="shared" si="4"/>
        <v>0.92156862745098034</v>
      </c>
      <c r="M12" s="21">
        <v>28</v>
      </c>
      <c r="N12" s="22">
        <v>0.21552335330267799</v>
      </c>
      <c r="O12" s="22">
        <v>5.8438479631840803E-3</v>
      </c>
      <c r="P12" s="22">
        <f t="shared" si="5"/>
        <v>0.20967950533949392</v>
      </c>
      <c r="Q12" s="22">
        <f>P12/P8</f>
        <v>1.0109420935854461</v>
      </c>
      <c r="R12" s="22">
        <f t="shared" si="6"/>
        <v>0.20741000564714496</v>
      </c>
      <c r="S12" s="22">
        <f>R12/R8</f>
        <v>0.99999999999999989</v>
      </c>
      <c r="T12" s="22"/>
      <c r="U12" s="22"/>
      <c r="V12" s="23"/>
      <c r="X12" s="21">
        <v>45</v>
      </c>
      <c r="Y12" s="22">
        <v>0.185695164430526</v>
      </c>
      <c r="Z12" s="22">
        <v>2.1372655054726301E-3</v>
      </c>
      <c r="AA12" s="22">
        <f t="shared" si="7"/>
        <v>0.18355789892505336</v>
      </c>
      <c r="AB12" s="22">
        <f>AA12/AA8</f>
        <v>0.85250552710600114</v>
      </c>
      <c r="AC12" s="22">
        <f t="shared" si="8"/>
        <v>0.21531578750952737</v>
      </c>
      <c r="AD12" s="22">
        <f>AC12/AC8</f>
        <v>1</v>
      </c>
      <c r="AE12" s="22"/>
      <c r="AF12" s="22"/>
      <c r="AG12" s="23"/>
    </row>
    <row r="13" spans="1:33" x14ac:dyDescent="0.3">
      <c r="B13" s="32">
        <v>10</v>
      </c>
      <c r="C13" s="32">
        <v>10.75</v>
      </c>
      <c r="D13" s="35">
        <f t="shared" si="0"/>
        <v>0.9555555555555556</v>
      </c>
      <c r="E13" s="35">
        <v>5.9798078499999997E-2</v>
      </c>
      <c r="F13" s="35">
        <v>9.6273115716417907E-3</v>
      </c>
      <c r="G13" s="34">
        <f t="shared" si="9"/>
        <v>5.0170766928358208E-2</v>
      </c>
      <c r="H13" s="33">
        <f t="shared" si="1"/>
        <v>0.18468589120493997</v>
      </c>
      <c r="I13" s="33">
        <f>G13/$G$15</f>
        <v>0.96245278171868898</v>
      </c>
      <c r="J13" s="32">
        <f t="shared" si="3"/>
        <v>9.0625</v>
      </c>
      <c r="K13" s="32">
        <f t="shared" si="4"/>
        <v>0.94771241830065356</v>
      </c>
      <c r="M13" s="15">
        <v>29</v>
      </c>
      <c r="N13" s="16">
        <v>4.7044367540740699E-2</v>
      </c>
      <c r="O13" s="16">
        <v>5.5509987751243698E-3</v>
      </c>
      <c r="P13" s="16">
        <f t="shared" si="5"/>
        <v>4.149336876561633E-2</v>
      </c>
      <c r="Q13" s="16">
        <f>Q16+(3*(Q12-Q16)/4)</f>
        <v>1.0094112946159244</v>
      </c>
      <c r="R13" s="16">
        <f t="shared" si="6"/>
        <v>4.1106503351940736E-2</v>
      </c>
      <c r="S13" s="16">
        <f>R13/$R$8</f>
        <v>0.19818958696656575</v>
      </c>
      <c r="T13" s="16">
        <v>30.024555555555501</v>
      </c>
      <c r="U13" s="16">
        <f>T13/$O$4</f>
        <v>2.7295050505050455</v>
      </c>
      <c r="V13" s="17">
        <f>U13/0.85</f>
        <v>3.2111824123588772</v>
      </c>
      <c r="X13" s="15">
        <v>46</v>
      </c>
      <c r="Y13" s="16"/>
      <c r="Z13" s="16">
        <v>2.1592076616915399E-3</v>
      </c>
      <c r="AA13" s="16">
        <f t="shared" si="7"/>
        <v>-2.1592076616915399E-3</v>
      </c>
      <c r="AB13" s="16">
        <f>AB16+(3*(AB12-AB16)/4)</f>
        <v>0.82085843565133776</v>
      </c>
      <c r="AC13" s="16">
        <f t="shared" si="8"/>
        <v>-2.6304263535748937E-3</v>
      </c>
      <c r="AD13" s="16">
        <f>AC13/$AC$8</f>
        <v>-1.2216597695877279E-2</v>
      </c>
      <c r="AE13" s="16"/>
      <c r="AF13" s="16"/>
      <c r="AG13" s="17"/>
    </row>
    <row r="14" spans="1:33" x14ac:dyDescent="0.3">
      <c r="B14" s="32">
        <v>11</v>
      </c>
      <c r="C14" s="32">
        <v>11</v>
      </c>
      <c r="D14" s="35">
        <f t="shared" si="0"/>
        <v>0.97777777777777775</v>
      </c>
      <c r="E14" s="35">
        <v>6.4113585200000003E-2</v>
      </c>
      <c r="F14" s="35">
        <v>1.2532400170646701E-2</v>
      </c>
      <c r="G14" s="34">
        <f t="shared" si="9"/>
        <v>5.1581185029353299E-2</v>
      </c>
      <c r="H14" s="33">
        <f t="shared" si="1"/>
        <v>0.24041576687624699</v>
      </c>
      <c r="I14" s="33">
        <f t="shared" si="2"/>
        <v>0.98950959005146799</v>
      </c>
      <c r="J14" s="32">
        <f>$J$15+(C14-$C$15)</f>
        <v>9.3125</v>
      </c>
      <c r="K14" s="32">
        <f t="shared" si="4"/>
        <v>0.97385620915032678</v>
      </c>
      <c r="M14" s="15">
        <v>30</v>
      </c>
      <c r="N14" s="16">
        <v>2.5624549052000001E-2</v>
      </c>
      <c r="O14" s="16">
        <v>5.5519514716417901E-3</v>
      </c>
      <c r="P14" s="16">
        <f t="shared" si="5"/>
        <v>2.007259758035821E-2</v>
      </c>
      <c r="Q14" s="16">
        <f>Q16+(2*(Q12-Q16)/4)</f>
        <v>1.0078804956464027</v>
      </c>
      <c r="R14" s="16">
        <f t="shared" si="6"/>
        <v>1.9915652368572408E-2</v>
      </c>
      <c r="S14" s="16">
        <f>R14/$R$8</f>
        <v>9.6020692475433378E-2</v>
      </c>
      <c r="T14" s="16">
        <v>42.709179999999897</v>
      </c>
      <c r="U14" s="16">
        <f>T14/$O$4</f>
        <v>3.8826527272727178</v>
      </c>
      <c r="V14" s="17">
        <f>U14/0.85</f>
        <v>4.5678267379679038</v>
      </c>
      <c r="X14" s="15">
        <v>47</v>
      </c>
      <c r="Y14" s="16"/>
      <c r="Z14" s="16">
        <v>2.1044315004975101E-3</v>
      </c>
      <c r="AA14" s="16">
        <f t="shared" si="7"/>
        <v>-2.1044315004975101E-3</v>
      </c>
      <c r="AB14" s="16">
        <f>AB16+(2*(AB12-AB16)/4)</f>
        <v>0.78921134419667438</v>
      </c>
      <c r="AC14" s="16">
        <f t="shared" si="8"/>
        <v>-2.6664993046185584E-3</v>
      </c>
      <c r="AD14" s="16">
        <f>AC14/$AC$8</f>
        <v>-1.2384132791472944E-2</v>
      </c>
      <c r="AE14" s="16"/>
      <c r="AF14" s="16"/>
      <c r="AG14" s="17"/>
    </row>
    <row r="15" spans="1:33" x14ac:dyDescent="0.3">
      <c r="B15" s="32">
        <v>12</v>
      </c>
      <c r="C15" s="32">
        <v>11.25</v>
      </c>
      <c r="D15" s="35">
        <f t="shared" ref="D15:D20" si="10">C15/$C$15</f>
        <v>1</v>
      </c>
      <c r="E15" s="35">
        <v>6.6303042199999995E-2</v>
      </c>
      <c r="F15" s="35">
        <v>1.4175012772139299E-2</v>
      </c>
      <c r="G15" s="34">
        <f t="shared" si="9"/>
        <v>5.2128029427860698E-2</v>
      </c>
      <c r="H15" s="33">
        <f t="shared" ref="H15:I20" si="11">F15/$G$15</f>
        <v>0.27192688708396151</v>
      </c>
      <c r="I15" s="33">
        <f t="shared" si="11"/>
        <v>1</v>
      </c>
      <c r="J15" s="32">
        <f>C15*0.85</f>
        <v>9.5625</v>
      </c>
      <c r="K15" s="32">
        <f>J15/$J$15</f>
        <v>1</v>
      </c>
      <c r="M15" s="15">
        <v>31</v>
      </c>
      <c r="N15" s="16">
        <v>1.4326882692307599E-2</v>
      </c>
      <c r="O15" s="16">
        <v>5.41428682487562E-3</v>
      </c>
      <c r="P15" s="16">
        <f t="shared" si="5"/>
        <v>8.9125958674319793E-3</v>
      </c>
      <c r="Q15" s="16">
        <f>Q16+(1*(Q12-Q16)/4)</f>
        <v>1.0063496966768808</v>
      </c>
      <c r="R15" s="16">
        <f t="shared" si="6"/>
        <v>8.8563606635573312E-3</v>
      </c>
      <c r="S15" s="16">
        <f>R15/$R$8</f>
        <v>4.2699775432358651E-2</v>
      </c>
      <c r="T15" s="16">
        <v>55.363269230769298</v>
      </c>
      <c r="U15" s="16">
        <f>T15/$O$4</f>
        <v>5.0330244755244813</v>
      </c>
      <c r="V15" s="17">
        <f>U15/0.85</f>
        <v>5.9212052653229197</v>
      </c>
      <c r="X15" s="15">
        <v>48</v>
      </c>
      <c r="Y15" s="16"/>
      <c r="Z15" s="16">
        <v>2.1230576895522298E-3</v>
      </c>
      <c r="AA15" s="16">
        <f t="shared" si="7"/>
        <v>-2.1230576895522298E-3</v>
      </c>
      <c r="AB15" s="16">
        <f>AB16+(1*(AB12-AB16)/4)</f>
        <v>0.75756425274201089</v>
      </c>
      <c r="AC15" s="16">
        <f t="shared" si="8"/>
        <v>-2.8024787097170999E-3</v>
      </c>
      <c r="AD15" s="16">
        <f>AC15/$AC$8</f>
        <v>-1.3015667555696978E-2</v>
      </c>
      <c r="AE15" s="16"/>
      <c r="AF15" s="16"/>
      <c r="AG15" s="17"/>
    </row>
    <row r="16" spans="1:33" ht="15" thickBot="1" x14ac:dyDescent="0.35">
      <c r="A16" s="28"/>
      <c r="B16" s="32">
        <v>13</v>
      </c>
      <c r="C16" s="32">
        <v>11.5</v>
      </c>
      <c r="D16" s="35">
        <f t="shared" si="10"/>
        <v>1.0222222222222221</v>
      </c>
      <c r="E16" s="35">
        <v>6.5351053399999998E-2</v>
      </c>
      <c r="F16" s="35">
        <v>1.4922364790547199E-2</v>
      </c>
      <c r="G16" s="34">
        <f t="shared" si="9"/>
        <v>5.04286886094528E-2</v>
      </c>
      <c r="H16" s="33">
        <f>F16/$G$15</f>
        <v>0.28626374244969427</v>
      </c>
      <c r="I16" s="33">
        <f t="shared" si="11"/>
        <v>0.96740063192376002</v>
      </c>
      <c r="J16" s="32">
        <f>$J$15+(C16-$C$15)</f>
        <v>9.8125</v>
      </c>
      <c r="K16" s="32">
        <f t="shared" si="4"/>
        <v>1.0261437908496731</v>
      </c>
      <c r="L16" s="28"/>
      <c r="M16" s="24">
        <v>32</v>
      </c>
      <c r="N16" s="25">
        <v>0.213892929313513</v>
      </c>
      <c r="O16" s="25">
        <v>5.4834360656716404E-3</v>
      </c>
      <c r="P16" s="25">
        <f t="shared" si="5"/>
        <v>0.20840949324784136</v>
      </c>
      <c r="Q16" s="25">
        <f>P16/P8</f>
        <v>1.0048188977073591</v>
      </c>
      <c r="R16" s="25">
        <f t="shared" si="6"/>
        <v>0.20741000564714498</v>
      </c>
      <c r="S16" s="25">
        <f>R16/R8</f>
        <v>1</v>
      </c>
      <c r="T16" s="25"/>
      <c r="U16" s="25"/>
      <c r="V16" s="26"/>
      <c r="X16" s="24">
        <v>49</v>
      </c>
      <c r="Y16" s="25">
        <v>0.15844405793583299</v>
      </c>
      <c r="Z16" s="25">
        <v>2.1426326865671601E-3</v>
      </c>
      <c r="AA16" s="25">
        <f t="shared" si="7"/>
        <v>0.15630142524926582</v>
      </c>
      <c r="AB16" s="25">
        <f>AA16/AA8</f>
        <v>0.72591716128734751</v>
      </c>
      <c r="AC16" s="25">
        <f t="shared" si="8"/>
        <v>0.21531578750952737</v>
      </c>
      <c r="AD16" s="25">
        <f>AC16/AC8</f>
        <v>1</v>
      </c>
      <c r="AE16" s="25"/>
      <c r="AF16" s="25"/>
      <c r="AG16" s="26"/>
    </row>
    <row r="17" spans="2:38" ht="15" thickBot="1" x14ac:dyDescent="0.35">
      <c r="B17" s="32">
        <v>14</v>
      </c>
      <c r="C17" s="32">
        <v>11.75</v>
      </c>
      <c r="D17" s="35">
        <f t="shared" si="10"/>
        <v>1.0444444444444445</v>
      </c>
      <c r="E17" s="35">
        <v>6.8143417100000006E-2</v>
      </c>
      <c r="F17" s="35">
        <v>1.8554112450746198E-2</v>
      </c>
      <c r="G17" s="34">
        <f t="shared" si="9"/>
        <v>4.9589304649253804E-2</v>
      </c>
      <c r="H17" s="33">
        <f t="shared" si="11"/>
        <v>0.35593350936894697</v>
      </c>
      <c r="I17" s="33">
        <f t="shared" si="11"/>
        <v>0.95129827836442193</v>
      </c>
      <c r="J17" s="32">
        <f>$J$15+(C17-$C$15)</f>
        <v>10.0625</v>
      </c>
      <c r="K17" s="32">
        <f t="shared" si="4"/>
        <v>1.0522875816993464</v>
      </c>
    </row>
    <row r="18" spans="2:38" ht="15" thickBot="1" x14ac:dyDescent="0.35">
      <c r="B18" s="32">
        <v>15</v>
      </c>
      <c r="C18" s="32">
        <v>12</v>
      </c>
      <c r="D18" s="35">
        <f t="shared" si="10"/>
        <v>1.0666666666666667</v>
      </c>
      <c r="E18" s="35">
        <v>6.9856977399999895E-2</v>
      </c>
      <c r="F18" s="35">
        <v>2.36496233840796E-2</v>
      </c>
      <c r="G18" s="34">
        <f t="shared" si="9"/>
        <v>4.6207354015920299E-2</v>
      </c>
      <c r="H18" s="33">
        <f t="shared" si="11"/>
        <v>0.45368343372365544</v>
      </c>
      <c r="I18" s="33">
        <f t="shared" si="11"/>
        <v>0.88642050204230438</v>
      </c>
      <c r="J18" s="32">
        <f>$J$15+(C18-$C$15)</f>
        <v>10.3125</v>
      </c>
      <c r="K18" s="32">
        <f t="shared" si="4"/>
        <v>1.0784313725490196</v>
      </c>
      <c r="X18" s="55" t="s">
        <v>27</v>
      </c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7"/>
    </row>
    <row r="19" spans="2:38" ht="39.6" customHeight="1" thickBot="1" x14ac:dyDescent="0.35">
      <c r="B19" s="32">
        <v>16</v>
      </c>
      <c r="C19" s="32">
        <v>12.25</v>
      </c>
      <c r="D19" s="35">
        <f t="shared" si="10"/>
        <v>1.0888888888888888</v>
      </c>
      <c r="E19" s="35">
        <v>7.7631161800000001E-2</v>
      </c>
      <c r="F19" s="35">
        <v>3.6525176342786E-2</v>
      </c>
      <c r="G19" s="34">
        <f t="shared" si="9"/>
        <v>4.1105985457214E-2</v>
      </c>
      <c r="H19" s="33">
        <f t="shared" si="11"/>
        <v>0.70068208492961959</v>
      </c>
      <c r="I19" s="33">
        <f t="shared" si="11"/>
        <v>0.78855820771241769</v>
      </c>
      <c r="J19" s="32">
        <f>$J$15+(C19-$C$15)</f>
        <v>10.5625</v>
      </c>
      <c r="K19" s="32">
        <f t="shared" si="4"/>
        <v>1.1045751633986929</v>
      </c>
      <c r="X19" s="11" t="s">
        <v>4</v>
      </c>
      <c r="Y19" s="12" t="s">
        <v>6</v>
      </c>
      <c r="Z19" s="12" t="s">
        <v>7</v>
      </c>
      <c r="AA19" s="12" t="s">
        <v>10</v>
      </c>
      <c r="AB19" s="12" t="s">
        <v>11</v>
      </c>
      <c r="AC19" s="12" t="s">
        <v>12</v>
      </c>
      <c r="AD19" s="12" t="s">
        <v>13</v>
      </c>
      <c r="AE19" s="12" t="s">
        <v>14</v>
      </c>
      <c r="AF19" s="12" t="s">
        <v>15</v>
      </c>
      <c r="AG19" s="12" t="s">
        <v>18</v>
      </c>
      <c r="AH19" s="13" t="s">
        <v>35</v>
      </c>
      <c r="AI19" s="13" t="s">
        <v>37</v>
      </c>
      <c r="AJ19" s="13" t="s">
        <v>38</v>
      </c>
      <c r="AK19" s="43" t="s">
        <v>39</v>
      </c>
      <c r="AL19" s="43" t="s">
        <v>40</v>
      </c>
    </row>
    <row r="20" spans="2:38" x14ac:dyDescent="0.3">
      <c r="B20" s="32">
        <v>17</v>
      </c>
      <c r="C20" s="32">
        <v>12.5</v>
      </c>
      <c r="D20" s="35">
        <f t="shared" si="10"/>
        <v>1.1111111111111112</v>
      </c>
      <c r="E20" s="35">
        <v>8.6230422700000003E-2</v>
      </c>
      <c r="F20" s="35">
        <v>5.2338017584577103E-2</v>
      </c>
      <c r="G20" s="34">
        <f t="shared" si="9"/>
        <v>3.3892405115422901E-2</v>
      </c>
      <c r="H20" s="33">
        <f t="shared" si="11"/>
        <v>1.0040283156493957</v>
      </c>
      <c r="I20" s="33">
        <f t="shared" si="11"/>
        <v>0.6501762197308103</v>
      </c>
      <c r="J20" s="32">
        <f>$J$15+(C20-$C$15)</f>
        <v>10.8125</v>
      </c>
      <c r="K20" s="32">
        <f t="shared" si="4"/>
        <v>1.130718954248366</v>
      </c>
      <c r="X20" s="18">
        <v>41</v>
      </c>
      <c r="Y20" s="19">
        <v>0.21775331719559701</v>
      </c>
      <c r="Z20" s="19">
        <v>2.4375296860696398E-3</v>
      </c>
      <c r="AA20" s="19">
        <f t="shared" ref="AA20:AA28" si="12">Y20-Z20</f>
        <v>0.21531578750952737</v>
      </c>
      <c r="AB20" s="19">
        <f>AA20/AA20</f>
        <v>1</v>
      </c>
      <c r="AC20" s="19">
        <f t="shared" ref="AC20:AC28" si="13">AA20/AB20</f>
        <v>0.21531578750952737</v>
      </c>
      <c r="AD20" s="46">
        <f>AC20/AC20</f>
        <v>1</v>
      </c>
      <c r="AE20" s="19"/>
      <c r="AF20" s="19"/>
      <c r="AG20" s="49"/>
      <c r="AH20" s="20"/>
      <c r="AI20" s="20"/>
      <c r="AJ20" s="20"/>
      <c r="AK20" s="20"/>
      <c r="AL20" s="20"/>
    </row>
    <row r="21" spans="2:38" x14ac:dyDescent="0.3">
      <c r="B21" s="32"/>
      <c r="C21" s="32"/>
      <c r="D21" s="35"/>
      <c r="E21" s="35"/>
      <c r="F21" s="35"/>
      <c r="G21" s="36"/>
      <c r="H21" s="33"/>
      <c r="I21" s="33"/>
      <c r="J21" s="32"/>
      <c r="K21" s="32"/>
      <c r="X21" s="15">
        <v>42</v>
      </c>
      <c r="Y21" s="16">
        <v>0.24193999999999999</v>
      </c>
      <c r="Z21" s="16">
        <v>2.6673837611940199E-3</v>
      </c>
      <c r="AA21" s="16">
        <f t="shared" si="12"/>
        <v>0.23927261623880597</v>
      </c>
      <c r="AB21" s="16">
        <f>AB24+(3*(AB20-AB24)/4)</f>
        <v>0.96312638177650034</v>
      </c>
      <c r="AC21" s="16">
        <f t="shared" si="13"/>
        <v>0.24843324901708561</v>
      </c>
      <c r="AD21" s="47">
        <f>AC21/$AC$8</f>
        <v>1.1538087935427996</v>
      </c>
      <c r="AE21" s="16">
        <v>-4.0103048780489603</v>
      </c>
      <c r="AF21" s="16">
        <f>AE21/$O$4</f>
        <v>-0.36457317073172368</v>
      </c>
      <c r="AG21" s="50">
        <f>AF21/0.85</f>
        <v>-0.42890961262555727</v>
      </c>
      <c r="AH21" s="17">
        <v>0.180485004323899</v>
      </c>
      <c r="AI21" s="17">
        <f>AH21/AB21</f>
        <v>0.18739493356104714</v>
      </c>
      <c r="AJ21" s="17">
        <f>AI21/$O$2</f>
        <v>16.467041613448782</v>
      </c>
      <c r="AK21" s="17">
        <f>AI21/$F$4</f>
        <v>0.89895016149226503</v>
      </c>
      <c r="AL21" s="17" t="e">
        <f>AI21/$L$4</f>
        <v>#REF!</v>
      </c>
    </row>
    <row r="22" spans="2:38" x14ac:dyDescent="0.3">
      <c r="B22" s="32"/>
      <c r="C22" s="32"/>
      <c r="D22" s="35"/>
      <c r="E22" s="35"/>
      <c r="F22" s="35"/>
      <c r="G22" s="36"/>
      <c r="H22" s="33"/>
      <c r="I22" s="33"/>
      <c r="J22" s="32"/>
      <c r="K22" s="32"/>
      <c r="X22" s="15">
        <v>43</v>
      </c>
      <c r="Y22" s="16">
        <v>0.24159</v>
      </c>
      <c r="Z22" s="16">
        <v>2.2476193567164101E-3</v>
      </c>
      <c r="AA22" s="16">
        <f t="shared" si="12"/>
        <v>0.23934238064328359</v>
      </c>
      <c r="AB22" s="16">
        <f>AB24+(2*(AB20-AB24)/4)</f>
        <v>0.92625276355300057</v>
      </c>
      <c r="AC22" s="16">
        <f t="shared" si="13"/>
        <v>0.25839856037264963</v>
      </c>
      <c r="AD22" s="47">
        <f>AC22/$AC$8</f>
        <v>1.200091100431806</v>
      </c>
      <c r="AE22" s="16">
        <v>-7.8729272151898497</v>
      </c>
      <c r="AF22" s="16">
        <f>AE22/$O$4</f>
        <v>-0.71572065592634992</v>
      </c>
      <c r="AG22" s="50">
        <f>AF22/0.85</f>
        <v>-0.84202430108982351</v>
      </c>
      <c r="AH22" s="17">
        <v>0.43428273086734598</v>
      </c>
      <c r="AI22" s="17">
        <f>AH22/AB22</f>
        <v>0.46885984901301309</v>
      </c>
      <c r="AJ22" s="17">
        <f>AI22/$O$2</f>
        <v>41.200338226099568</v>
      </c>
      <c r="AK22" s="17">
        <f>AI22/$F$4</f>
        <v>2.2491623918433321</v>
      </c>
      <c r="AL22" s="17" t="e">
        <f>AI22/$L$4</f>
        <v>#REF!</v>
      </c>
    </row>
    <row r="23" spans="2:38" x14ac:dyDescent="0.3">
      <c r="B23" s="32"/>
      <c r="C23" s="32"/>
      <c r="D23" s="32"/>
      <c r="E23" s="34"/>
      <c r="F23" s="34"/>
      <c r="G23" s="32"/>
      <c r="H23" s="33"/>
      <c r="I23" s="33"/>
      <c r="J23" s="34"/>
      <c r="K23" s="34"/>
      <c r="X23" s="15">
        <v>44</v>
      </c>
      <c r="Y23" s="16">
        <v>0.23204</v>
      </c>
      <c r="Z23" s="16">
        <v>2.19757459751243E-3</v>
      </c>
      <c r="AA23" s="16">
        <f t="shared" si="12"/>
        <v>0.22984242540248756</v>
      </c>
      <c r="AB23" s="16">
        <f>AB24+(1*(AB20-AB24)/4)</f>
        <v>0.8893791453295008</v>
      </c>
      <c r="AC23" s="16">
        <f t="shared" si="13"/>
        <v>0.25843019437715126</v>
      </c>
      <c r="AD23" s="47">
        <f>AC23/$AC$8</f>
        <v>1.2002380195447402</v>
      </c>
      <c r="AE23" s="16">
        <v>-11.7897499999999</v>
      </c>
      <c r="AF23" s="16">
        <f>AE23/$O$4</f>
        <v>-1.0717954545454456</v>
      </c>
      <c r="AG23" s="50">
        <f>AF23/0.85</f>
        <v>-1.2609358288769947</v>
      </c>
      <c r="AH23" s="17">
        <v>0.67222577606635003</v>
      </c>
      <c r="AI23" s="17">
        <f>AH23/AB23</f>
        <v>0.75583712480384402</v>
      </c>
      <c r="AJ23" s="17">
        <f>AI23/$O$2</f>
        <v>66.418025026699823</v>
      </c>
      <c r="AK23" s="17">
        <f>AI23/$F$4</f>
        <v>3.6258179049590957</v>
      </c>
      <c r="AL23" s="17" t="e">
        <f>AI23/$L$4</f>
        <v>#REF!</v>
      </c>
    </row>
    <row r="24" spans="2:38" x14ac:dyDescent="0.3">
      <c r="B24" s="32"/>
      <c r="C24" s="32"/>
      <c r="D24" s="32"/>
      <c r="E24" s="34"/>
      <c r="F24" s="34"/>
      <c r="G24" s="32"/>
      <c r="H24" s="33"/>
      <c r="I24" s="33"/>
      <c r="J24" s="34"/>
      <c r="K24" s="34"/>
      <c r="X24" s="21">
        <v>45</v>
      </c>
      <c r="Y24" s="22">
        <v>0.185695164430526</v>
      </c>
      <c r="Z24" s="22">
        <v>2.1372655054726301E-3</v>
      </c>
      <c r="AA24" s="22">
        <f t="shared" si="12"/>
        <v>0.18355789892505336</v>
      </c>
      <c r="AB24" s="22">
        <f>AA24/AA20</f>
        <v>0.85250552710600114</v>
      </c>
      <c r="AC24" s="22">
        <f t="shared" si="13"/>
        <v>0.21531578750952737</v>
      </c>
      <c r="AD24" s="47">
        <f>AC24/AC20</f>
        <v>1</v>
      </c>
      <c r="AE24" s="22"/>
      <c r="AF24" s="22"/>
      <c r="AG24" s="50"/>
      <c r="AH24" s="23"/>
      <c r="AI24" s="23"/>
      <c r="AJ24" s="23"/>
      <c r="AK24" s="23"/>
      <c r="AL24" s="23"/>
    </row>
    <row r="25" spans="2:38" x14ac:dyDescent="0.3">
      <c r="B25" s="32"/>
      <c r="C25" s="32"/>
      <c r="D25" s="32"/>
      <c r="E25" s="34"/>
      <c r="F25" s="34"/>
      <c r="G25" s="32"/>
      <c r="H25" s="33"/>
      <c r="I25" s="33"/>
      <c r="J25" s="34"/>
      <c r="K25" s="34"/>
      <c r="X25" s="15">
        <v>46</v>
      </c>
      <c r="Y25" s="16">
        <v>0.2288</v>
      </c>
      <c r="Z25" s="16">
        <v>2.1592076616915399E-3</v>
      </c>
      <c r="AA25" s="16">
        <f t="shared" si="12"/>
        <v>0.22664079233830847</v>
      </c>
      <c r="AB25" s="16">
        <f>AB28+(3*(AB24-AB28)/4)</f>
        <v>0.82085843565133776</v>
      </c>
      <c r="AC25" s="16">
        <f t="shared" si="13"/>
        <v>0.27610216633574913</v>
      </c>
      <c r="AD25" s="47">
        <f>AC25/$AC$8</f>
        <v>1.2823126883974174</v>
      </c>
      <c r="AE25" s="16">
        <v>-15.871328125</v>
      </c>
      <c r="AF25" s="16">
        <f>AE25/$O$4</f>
        <v>-1.4428480113636364</v>
      </c>
      <c r="AG25" s="50">
        <f>AF25/0.85</f>
        <v>-1.6974682486631016</v>
      </c>
      <c r="AH25" s="17">
        <v>0.97439773899371096</v>
      </c>
      <c r="AI25" s="17">
        <f>AH25/AB25</f>
        <v>1.1870472382007529</v>
      </c>
      <c r="AJ25" s="17">
        <f>AI25/$O$2</f>
        <v>104.30995063275509</v>
      </c>
      <c r="AK25" s="17">
        <f>AI25/$F$4</f>
        <v>5.6943711668271382</v>
      </c>
      <c r="AL25" s="17" t="e">
        <f>AI25/$L$4</f>
        <v>#REF!</v>
      </c>
    </row>
    <row r="26" spans="2:38" ht="15" thickBot="1" x14ac:dyDescent="0.35">
      <c r="H26" s="27"/>
      <c r="I26" s="27"/>
      <c r="X26" s="15">
        <v>47</v>
      </c>
      <c r="Y26" s="16">
        <v>0.22325</v>
      </c>
      <c r="Z26" s="16">
        <v>2.1044315004975101E-3</v>
      </c>
      <c r="AA26" s="16">
        <f t="shared" si="12"/>
        <v>0.22114556849950248</v>
      </c>
      <c r="AB26" s="16">
        <f>AB28+(2*(AB24-AB28)/4)</f>
        <v>0.78921134419667438</v>
      </c>
      <c r="AC26" s="16">
        <f t="shared" si="13"/>
        <v>0.28021083341700193</v>
      </c>
      <c r="AD26" s="47">
        <f>AC26/$AC$8</f>
        <v>1.3013947405254853</v>
      </c>
      <c r="AE26" s="16">
        <v>-19.458214285714298</v>
      </c>
      <c r="AF26" s="16">
        <f>AE26/$O$4</f>
        <v>-1.7689285714285725</v>
      </c>
      <c r="AG26" s="50">
        <f>AF26/0.85</f>
        <v>-2.0810924369747914</v>
      </c>
      <c r="AH26" s="17">
        <v>1.28278774612403</v>
      </c>
      <c r="AI26" s="17">
        <f>AH26/AB26</f>
        <v>1.6254045960651506</v>
      </c>
      <c r="AJ26" s="17">
        <f>AI26/$O$2</f>
        <v>142.82992935546139</v>
      </c>
      <c r="AK26" s="17">
        <f>AI26/$F$4</f>
        <v>7.7972103960166015</v>
      </c>
      <c r="AL26" s="17" t="e">
        <f>AI26/$L$4</f>
        <v>#REF!</v>
      </c>
    </row>
    <row r="27" spans="2:38" ht="15" thickBot="1" x14ac:dyDescent="0.35">
      <c r="B27" s="55" t="s">
        <v>26</v>
      </c>
      <c r="C27" s="56"/>
      <c r="D27" s="56"/>
      <c r="E27" s="56"/>
      <c r="F27" s="56"/>
      <c r="G27" s="56"/>
      <c r="H27" s="56"/>
      <c r="I27" s="56"/>
      <c r="J27" s="57"/>
      <c r="X27" s="15">
        <v>48</v>
      </c>
      <c r="Y27" s="16">
        <v>0.21884000000000001</v>
      </c>
      <c r="Z27" s="16">
        <v>2.1230576895522298E-3</v>
      </c>
      <c r="AA27" s="16">
        <f t="shared" si="12"/>
        <v>0.21671694231044777</v>
      </c>
      <c r="AB27" s="16">
        <f>AB28+(1*(AB24-AB28)/4)</f>
        <v>0.75756425274201089</v>
      </c>
      <c r="AC27" s="16">
        <f t="shared" si="13"/>
        <v>0.28607070822842917</v>
      </c>
      <c r="AD27" s="47">
        <f>AC27/$AC$8</f>
        <v>1.3286099990033058</v>
      </c>
      <c r="AE27" s="16">
        <v>-27.544230769230499</v>
      </c>
      <c r="AF27" s="16">
        <f>AE27/$O$4</f>
        <v>-2.5040209790209542</v>
      </c>
      <c r="AG27" s="50">
        <f>AF27/0.85</f>
        <v>-2.9459070341422993</v>
      </c>
      <c r="AH27" s="17">
        <v>1.87715682608695</v>
      </c>
      <c r="AI27" s="17">
        <f>AH27/AB27</f>
        <v>2.4778846405338735</v>
      </c>
      <c r="AJ27" s="17">
        <f>AI27/$O$2</f>
        <v>217.74030233162333</v>
      </c>
      <c r="AK27" s="17">
        <f>AI27/$F$4</f>
        <v>11.886632981149855</v>
      </c>
      <c r="AL27" s="17" t="e">
        <f>AI27/$L$4</f>
        <v>#REF!</v>
      </c>
    </row>
    <row r="28" spans="2:38" ht="29.4" thickBot="1" x14ac:dyDescent="0.35">
      <c r="B28" s="11" t="s">
        <v>4</v>
      </c>
      <c r="C28" s="12" t="s">
        <v>5</v>
      </c>
      <c r="D28" s="12" t="s">
        <v>17</v>
      </c>
      <c r="E28" s="12" t="s">
        <v>6</v>
      </c>
      <c r="F28" s="12" t="s">
        <v>7</v>
      </c>
      <c r="G28" s="13" t="s">
        <v>10</v>
      </c>
      <c r="H28" s="12" t="s">
        <v>24</v>
      </c>
      <c r="I28" s="13" t="s">
        <v>25</v>
      </c>
      <c r="J28" s="40" t="s">
        <v>36</v>
      </c>
      <c r="X28" s="24">
        <v>49</v>
      </c>
      <c r="Y28" s="25">
        <v>0.15844405793583299</v>
      </c>
      <c r="Z28" s="25">
        <v>2.1426326865671601E-3</v>
      </c>
      <c r="AA28" s="25">
        <f t="shared" si="12"/>
        <v>0.15630142524926582</v>
      </c>
      <c r="AB28" s="25">
        <f>AA28/AA20</f>
        <v>0.72591716128734751</v>
      </c>
      <c r="AC28" s="25">
        <f t="shared" si="13"/>
        <v>0.21531578750952737</v>
      </c>
      <c r="AD28" s="48">
        <f>AC28/AC20</f>
        <v>1</v>
      </c>
      <c r="AE28" s="25"/>
      <c r="AF28" s="25"/>
      <c r="AG28" s="51"/>
      <c r="AH28" s="26"/>
      <c r="AI28" s="23"/>
      <c r="AJ28" s="23"/>
      <c r="AK28" s="26"/>
      <c r="AL28" s="26"/>
    </row>
    <row r="29" spans="2:38" ht="15" thickBot="1" x14ac:dyDescent="0.35">
      <c r="B29" s="1">
        <v>22</v>
      </c>
      <c r="E29" s="1">
        <v>6.4176999999999998E-2</v>
      </c>
      <c r="F29" s="1">
        <v>5.3846044955223804E-3</v>
      </c>
      <c r="G29" s="1">
        <f>E29-F29</f>
        <v>5.8792395504477617E-2</v>
      </c>
      <c r="H29" s="1">
        <v>1.7500000000000002E-2</v>
      </c>
      <c r="I29" s="1">
        <v>2.325E-2</v>
      </c>
      <c r="J29" s="1">
        <v>6.4500000000000002E-2</v>
      </c>
    </row>
    <row r="30" spans="2:38" ht="15" thickBot="1" x14ac:dyDescent="0.35">
      <c r="X30" s="55" t="s">
        <v>32</v>
      </c>
      <c r="Y30" s="56"/>
      <c r="Z30" s="56"/>
      <c r="AA30" s="56"/>
      <c r="AB30" s="56"/>
      <c r="AC30" s="56"/>
      <c r="AD30" s="56"/>
      <c r="AE30" s="56"/>
      <c r="AF30" s="56"/>
      <c r="AG30" s="57"/>
    </row>
    <row r="31" spans="2:38" ht="29.4" thickBot="1" x14ac:dyDescent="0.35">
      <c r="B31" s="55" t="s">
        <v>23</v>
      </c>
      <c r="C31" s="56"/>
      <c r="D31" s="56"/>
      <c r="E31" s="56"/>
      <c r="F31" s="56"/>
      <c r="G31" s="57"/>
      <c r="H31"/>
      <c r="I31"/>
      <c r="X31" s="11" t="s">
        <v>4</v>
      </c>
      <c r="Y31" s="12" t="s">
        <v>6</v>
      </c>
      <c r="Z31" s="12" t="s">
        <v>7</v>
      </c>
      <c r="AA31" s="12" t="s">
        <v>10</v>
      </c>
      <c r="AB31" s="12" t="s">
        <v>11</v>
      </c>
      <c r="AC31" s="12" t="s">
        <v>12</v>
      </c>
      <c r="AD31" s="12" t="s">
        <v>13</v>
      </c>
      <c r="AE31" s="12" t="s">
        <v>14</v>
      </c>
      <c r="AF31" s="12" t="s">
        <v>15</v>
      </c>
      <c r="AG31" s="12" t="s">
        <v>18</v>
      </c>
    </row>
    <row r="32" spans="2:38" ht="15" thickBot="1" x14ac:dyDescent="0.35">
      <c r="B32" s="11" t="s">
        <v>4</v>
      </c>
      <c r="C32" s="12" t="s">
        <v>5</v>
      </c>
      <c r="D32" s="12" t="s">
        <v>17</v>
      </c>
      <c r="E32" s="12" t="s">
        <v>6</v>
      </c>
      <c r="F32" s="12" t="s">
        <v>7</v>
      </c>
      <c r="G32" s="13" t="s">
        <v>10</v>
      </c>
      <c r="H32"/>
      <c r="I32"/>
      <c r="X32" s="18">
        <v>41</v>
      </c>
      <c r="Y32" s="19">
        <v>0.21775331719559701</v>
      </c>
      <c r="Z32" s="19">
        <v>2.4375296860696398E-3</v>
      </c>
      <c r="AA32" s="19">
        <f t="shared" ref="AA32:AA40" si="14">Y32-Z32</f>
        <v>0.21531578750952737</v>
      </c>
      <c r="AB32" s="19">
        <f>AA32/AA32</f>
        <v>1</v>
      </c>
      <c r="AC32" s="19">
        <f t="shared" ref="AC32:AC40" si="15">AA32/AB32</f>
        <v>0.21531578750952737</v>
      </c>
      <c r="AD32" s="19">
        <f>AC32/AC32</f>
        <v>1</v>
      </c>
      <c r="AE32" s="19"/>
      <c r="AF32" s="19"/>
      <c r="AG32" s="20"/>
    </row>
    <row r="33" spans="2:33" x14ac:dyDescent="0.3">
      <c r="B33" s="1">
        <v>23</v>
      </c>
      <c r="E33" s="1">
        <v>0.21390451459302301</v>
      </c>
      <c r="F33" s="1">
        <v>5.4447561009950199E-3</v>
      </c>
      <c r="G33" s="1">
        <f>E33-F33</f>
        <v>0.208459758492028</v>
      </c>
      <c r="X33" s="15">
        <v>42</v>
      </c>
      <c r="Y33" s="16"/>
      <c r="Z33" s="16">
        <v>2.6673837611940199E-3</v>
      </c>
      <c r="AA33" s="16">
        <f t="shared" si="14"/>
        <v>-2.6673837611940199E-3</v>
      </c>
      <c r="AB33" s="16">
        <f>AB36+(3*(AB32-AB36)/4)</f>
        <v>0.96312638177650034</v>
      </c>
      <c r="AC33" s="16">
        <f t="shared" si="15"/>
        <v>-2.7695054477419592E-3</v>
      </c>
      <c r="AD33" s="16">
        <f>AC33/$AC$8</f>
        <v>-1.2862528473995029E-2</v>
      </c>
      <c r="AE33" s="16"/>
      <c r="AF33" s="16"/>
      <c r="AG33" s="17"/>
    </row>
    <row r="34" spans="2:33" x14ac:dyDescent="0.3">
      <c r="X34" s="15">
        <v>43</v>
      </c>
      <c r="Y34" s="16"/>
      <c r="Z34" s="16">
        <v>2.2476193567164101E-3</v>
      </c>
      <c r="AA34" s="16">
        <f t="shared" si="14"/>
        <v>-2.2476193567164101E-3</v>
      </c>
      <c r="AB34" s="16">
        <f>AB36+(2*(AB32-AB36)/4)</f>
        <v>0.92625276355300057</v>
      </c>
      <c r="AC34" s="16">
        <f t="shared" si="15"/>
        <v>-2.4265723624886117E-3</v>
      </c>
      <c r="AD34" s="16">
        <f>AC34/$AC$8</f>
        <v>-1.1269830190139865E-2</v>
      </c>
      <c r="AE34" s="16"/>
      <c r="AF34" s="16"/>
      <c r="AG34" s="17"/>
    </row>
    <row r="35" spans="2:33" x14ac:dyDescent="0.3">
      <c r="X35" s="15">
        <v>44</v>
      </c>
      <c r="Y35" s="16"/>
      <c r="Z35" s="16">
        <v>2.19757459751243E-3</v>
      </c>
      <c r="AA35" s="16">
        <f t="shared" si="14"/>
        <v>-2.19757459751243E-3</v>
      </c>
      <c r="AB35" s="16">
        <f>AB36+(1*(AB32-AB36)/4)</f>
        <v>0.8893791453295008</v>
      </c>
      <c r="AC35" s="16">
        <f t="shared" si="15"/>
        <v>-2.4709086209776863E-3</v>
      </c>
      <c r="AD35" s="16">
        <f>AC35/$AC$8</f>
        <v>-1.1475742905607201E-2</v>
      </c>
      <c r="AE35" s="16"/>
      <c r="AF35" s="16"/>
      <c r="AG35" s="17"/>
    </row>
    <row r="36" spans="2:33" x14ac:dyDescent="0.3">
      <c r="X36" s="21">
        <v>45</v>
      </c>
      <c r="Y36" s="22">
        <v>0.185695164430526</v>
      </c>
      <c r="Z36" s="22">
        <v>2.1372655054726301E-3</v>
      </c>
      <c r="AA36" s="22">
        <f t="shared" si="14"/>
        <v>0.18355789892505336</v>
      </c>
      <c r="AB36" s="22">
        <f>AA36/AA32</f>
        <v>0.85250552710600114</v>
      </c>
      <c r="AC36" s="22">
        <f t="shared" si="15"/>
        <v>0.21531578750952737</v>
      </c>
      <c r="AD36" s="22">
        <f>AC36/AC32</f>
        <v>1</v>
      </c>
      <c r="AE36" s="22"/>
      <c r="AF36" s="22"/>
      <c r="AG36" s="23"/>
    </row>
    <row r="37" spans="2:33" x14ac:dyDescent="0.3">
      <c r="X37" s="15">
        <v>46</v>
      </c>
      <c r="Y37" s="16"/>
      <c r="Z37" s="16">
        <v>2.1592076616915399E-3</v>
      </c>
      <c r="AA37" s="16">
        <f t="shared" si="14"/>
        <v>-2.1592076616915399E-3</v>
      </c>
      <c r="AB37" s="16">
        <f>AB40+(3*(AB36-AB40)/4)</f>
        <v>0.82085843565133776</v>
      </c>
      <c r="AC37" s="16">
        <f t="shared" si="15"/>
        <v>-2.6304263535748937E-3</v>
      </c>
      <c r="AD37" s="16">
        <f>AC37/$AC$8</f>
        <v>-1.2216597695877279E-2</v>
      </c>
      <c r="AE37" s="16"/>
      <c r="AF37" s="16"/>
      <c r="AG37" s="17"/>
    </row>
    <row r="38" spans="2:33" x14ac:dyDescent="0.3">
      <c r="X38" s="15">
        <v>47</v>
      </c>
      <c r="Y38" s="16"/>
      <c r="Z38" s="16">
        <v>2.1044315004975101E-3</v>
      </c>
      <c r="AA38" s="16">
        <f t="shared" si="14"/>
        <v>-2.1044315004975101E-3</v>
      </c>
      <c r="AB38" s="16">
        <f>AB40+(2*(AB36-AB40)/4)</f>
        <v>0.78921134419667438</v>
      </c>
      <c r="AC38" s="16">
        <f t="shared" si="15"/>
        <v>-2.6664993046185584E-3</v>
      </c>
      <c r="AD38" s="16">
        <f>AC38/$AC$8</f>
        <v>-1.2384132791472944E-2</v>
      </c>
      <c r="AE38" s="16"/>
      <c r="AF38" s="16"/>
      <c r="AG38" s="17"/>
    </row>
    <row r="39" spans="2:33" x14ac:dyDescent="0.3">
      <c r="X39" s="15">
        <v>48</v>
      </c>
      <c r="Y39" s="16"/>
      <c r="Z39" s="16">
        <v>2.1230576895522298E-3</v>
      </c>
      <c r="AA39" s="16">
        <f t="shared" si="14"/>
        <v>-2.1230576895522298E-3</v>
      </c>
      <c r="AB39" s="16">
        <f>AB40+(1*(AB36-AB40)/4)</f>
        <v>0.75756425274201089</v>
      </c>
      <c r="AC39" s="16">
        <f t="shared" si="15"/>
        <v>-2.8024787097170999E-3</v>
      </c>
      <c r="AD39" s="16">
        <f>AC39/$AC$8</f>
        <v>-1.3015667555696978E-2</v>
      </c>
      <c r="AE39" s="16"/>
      <c r="AF39" s="16"/>
      <c r="AG39" s="17"/>
    </row>
    <row r="40" spans="2:33" ht="15" thickBot="1" x14ac:dyDescent="0.35">
      <c r="X40" s="24">
        <v>49</v>
      </c>
      <c r="Y40" s="25">
        <v>0.15844405793583299</v>
      </c>
      <c r="Z40" s="25">
        <v>2.1426326865671601E-3</v>
      </c>
      <c r="AA40" s="25">
        <f t="shared" si="14"/>
        <v>0.15630142524926582</v>
      </c>
      <c r="AB40" s="25">
        <f>AA40/AA32</f>
        <v>0.72591716128734751</v>
      </c>
      <c r="AC40" s="25">
        <f t="shared" si="15"/>
        <v>0.21531578750952737</v>
      </c>
      <c r="AD40" s="25">
        <f>AC40/AC32</f>
        <v>1</v>
      </c>
      <c r="AE40" s="25"/>
      <c r="AF40" s="25"/>
      <c r="AG40" s="26"/>
    </row>
    <row r="42" spans="2:33" x14ac:dyDescent="0.3">
      <c r="X42"/>
      <c r="Y42"/>
      <c r="Z42"/>
      <c r="AA42"/>
      <c r="AB42"/>
      <c r="AC42"/>
      <c r="AD42"/>
      <c r="AE42"/>
      <c r="AF42"/>
      <c r="AG42"/>
    </row>
    <row r="43" spans="2:33" x14ac:dyDescent="0.3">
      <c r="X43"/>
      <c r="Y43"/>
      <c r="Z43"/>
      <c r="AA43"/>
      <c r="AB43"/>
      <c r="AC43"/>
      <c r="AD43"/>
      <c r="AE43"/>
      <c r="AF43"/>
      <c r="AG43"/>
    </row>
    <row r="44" spans="2:33" x14ac:dyDescent="0.3">
      <c r="X44"/>
      <c r="Y44"/>
      <c r="Z44"/>
      <c r="AA44"/>
      <c r="AB44"/>
      <c r="AC44"/>
      <c r="AD44"/>
      <c r="AE44"/>
      <c r="AF44"/>
      <c r="AG44"/>
    </row>
    <row r="45" spans="2:33" x14ac:dyDescent="0.3">
      <c r="X45"/>
      <c r="Y45"/>
      <c r="Z45"/>
      <c r="AA45"/>
      <c r="AB45"/>
      <c r="AC45"/>
      <c r="AD45"/>
      <c r="AE45"/>
      <c r="AF45"/>
      <c r="AG45"/>
    </row>
    <row r="46" spans="2:33" x14ac:dyDescent="0.3">
      <c r="X46"/>
      <c r="Y46"/>
      <c r="Z46"/>
      <c r="AA46"/>
      <c r="AB46"/>
      <c r="AC46"/>
      <c r="AD46"/>
      <c r="AE46"/>
      <c r="AF46"/>
      <c r="AG46"/>
    </row>
    <row r="47" spans="2:33" x14ac:dyDescent="0.3">
      <c r="X47"/>
      <c r="Y47"/>
      <c r="Z47"/>
      <c r="AA47"/>
      <c r="AB47"/>
      <c r="AC47"/>
      <c r="AD47"/>
      <c r="AE47"/>
      <c r="AF47"/>
      <c r="AG47"/>
    </row>
    <row r="48" spans="2:33" x14ac:dyDescent="0.3">
      <c r="X48"/>
      <c r="Y48"/>
      <c r="Z48"/>
      <c r="AA48"/>
      <c r="AB48"/>
      <c r="AC48"/>
      <c r="AD48"/>
      <c r="AE48"/>
      <c r="AF48"/>
      <c r="AG48"/>
    </row>
    <row r="49" spans="2:33" x14ac:dyDescent="0.3">
      <c r="X49"/>
      <c r="Y49"/>
      <c r="Z49"/>
      <c r="AA49"/>
      <c r="AB49"/>
      <c r="AC49"/>
      <c r="AD49"/>
      <c r="AE49"/>
      <c r="AF49"/>
      <c r="AG49"/>
    </row>
    <row r="50" spans="2:33" x14ac:dyDescent="0.3">
      <c r="X50"/>
      <c r="Y50"/>
      <c r="Z50"/>
      <c r="AA50"/>
      <c r="AB50"/>
      <c r="AC50"/>
      <c r="AD50"/>
      <c r="AE50"/>
      <c r="AF50"/>
      <c r="AG50"/>
    </row>
    <row r="51" spans="2:33" x14ac:dyDescent="0.3">
      <c r="X51"/>
      <c r="Y51"/>
      <c r="Z51"/>
      <c r="AA51"/>
      <c r="AB51"/>
      <c r="AC51"/>
      <c r="AD51"/>
      <c r="AE51"/>
      <c r="AF51"/>
      <c r="AG51"/>
    </row>
    <row r="52" spans="2:33" x14ac:dyDescent="0.3">
      <c r="X52"/>
      <c r="Y52"/>
      <c r="Z52"/>
      <c r="AA52"/>
      <c r="AB52"/>
      <c r="AC52"/>
      <c r="AD52"/>
      <c r="AE52"/>
      <c r="AF52"/>
      <c r="AG52"/>
    </row>
    <row r="54" spans="2:33" ht="15" thickBot="1" x14ac:dyDescent="0.35"/>
    <row r="55" spans="2:33" ht="15" thickBot="1" x14ac:dyDescent="0.35">
      <c r="B55" s="55" t="s">
        <v>8</v>
      </c>
      <c r="C55" s="56"/>
      <c r="D55" s="56"/>
      <c r="E55" s="56"/>
      <c r="F55" s="56"/>
      <c r="G55" s="56"/>
      <c r="H55" s="56"/>
      <c r="I55" s="56"/>
      <c r="J55" s="56"/>
      <c r="K55" s="57"/>
    </row>
    <row r="56" spans="2:33" ht="29.4" thickBot="1" x14ac:dyDescent="0.35">
      <c r="B56" s="11" t="s">
        <v>4</v>
      </c>
      <c r="C56" s="12" t="s">
        <v>5</v>
      </c>
      <c r="D56" s="12" t="s">
        <v>17</v>
      </c>
      <c r="E56" s="12" t="s">
        <v>6</v>
      </c>
      <c r="F56" s="12" t="s">
        <v>7</v>
      </c>
      <c r="G56" s="12" t="s">
        <v>10</v>
      </c>
      <c r="H56" s="12" t="s">
        <v>21</v>
      </c>
      <c r="I56" s="12" t="s">
        <v>22</v>
      </c>
      <c r="J56" s="12" t="s">
        <v>24</v>
      </c>
      <c r="K56" s="13" t="s">
        <v>25</v>
      </c>
    </row>
    <row r="57" spans="2:33" x14ac:dyDescent="0.3">
      <c r="B57" s="30"/>
      <c r="C57" s="30"/>
      <c r="D57" s="30">
        <f t="shared" ref="D57:D68" si="16">C57/$O$4</f>
        <v>0</v>
      </c>
      <c r="E57" s="30"/>
      <c r="F57" s="30"/>
      <c r="G57" s="30">
        <f>E57-F57</f>
        <v>0</v>
      </c>
      <c r="H57" s="31">
        <f>F57/$C$4</f>
        <v>0</v>
      </c>
      <c r="I57" s="31">
        <f>G57/$C$4</f>
        <v>0</v>
      </c>
      <c r="J57" s="30"/>
      <c r="K57" s="30"/>
    </row>
    <row r="58" spans="2:33" x14ac:dyDescent="0.3">
      <c r="B58" s="30"/>
      <c r="C58" s="30"/>
      <c r="D58" s="30">
        <f t="shared" si="16"/>
        <v>0</v>
      </c>
      <c r="E58" s="30"/>
      <c r="F58" s="30"/>
      <c r="G58" s="30">
        <f t="shared" ref="G58:G68" si="17">E58-F58</f>
        <v>0</v>
      </c>
      <c r="H58" s="31">
        <f t="shared" ref="H58:I68" si="18">F58/$C$4</f>
        <v>0</v>
      </c>
      <c r="I58" s="31">
        <f t="shared" si="18"/>
        <v>0</v>
      </c>
      <c r="J58" s="30"/>
      <c r="K58" s="30"/>
    </row>
    <row r="59" spans="2:33" x14ac:dyDescent="0.3">
      <c r="B59" s="30"/>
      <c r="C59" s="30"/>
      <c r="D59" s="30">
        <f t="shared" si="16"/>
        <v>0</v>
      </c>
      <c r="E59" s="30"/>
      <c r="F59" s="30"/>
      <c r="G59" s="30">
        <f t="shared" si="17"/>
        <v>0</v>
      </c>
      <c r="H59" s="31">
        <f t="shared" si="18"/>
        <v>0</v>
      </c>
      <c r="I59" s="31">
        <f>G59/$C$4</f>
        <v>0</v>
      </c>
      <c r="J59" s="30"/>
      <c r="K59" s="30"/>
    </row>
    <row r="60" spans="2:33" x14ac:dyDescent="0.3">
      <c r="B60" s="30"/>
      <c r="C60" s="30"/>
      <c r="D60" s="30">
        <f t="shared" si="16"/>
        <v>0</v>
      </c>
      <c r="E60" s="30"/>
      <c r="F60" s="30"/>
      <c r="G60" s="30">
        <f t="shared" si="17"/>
        <v>0</v>
      </c>
      <c r="H60" s="31">
        <f t="shared" si="18"/>
        <v>0</v>
      </c>
      <c r="I60" s="31">
        <f t="shared" si="18"/>
        <v>0</v>
      </c>
      <c r="J60" s="30"/>
      <c r="K60" s="30"/>
    </row>
    <row r="61" spans="2:33" x14ac:dyDescent="0.3">
      <c r="B61" s="30"/>
      <c r="C61" s="30"/>
      <c r="D61" s="30">
        <f t="shared" si="16"/>
        <v>0</v>
      </c>
      <c r="E61" s="30"/>
      <c r="F61" s="30"/>
      <c r="G61" s="30">
        <f t="shared" si="17"/>
        <v>0</v>
      </c>
      <c r="H61" s="31">
        <f t="shared" si="18"/>
        <v>0</v>
      </c>
      <c r="I61" s="31">
        <f>G61/$C$4</f>
        <v>0</v>
      </c>
      <c r="J61" s="30"/>
      <c r="K61" s="30"/>
    </row>
    <row r="62" spans="2:33" x14ac:dyDescent="0.3">
      <c r="B62" s="30"/>
      <c r="C62" s="30"/>
      <c r="D62" s="30">
        <f t="shared" si="16"/>
        <v>0</v>
      </c>
      <c r="E62" s="30"/>
      <c r="F62" s="30"/>
      <c r="G62" s="30">
        <f t="shared" si="17"/>
        <v>0</v>
      </c>
      <c r="H62" s="31">
        <f t="shared" si="18"/>
        <v>0</v>
      </c>
      <c r="I62" s="31">
        <f t="shared" si="18"/>
        <v>0</v>
      </c>
      <c r="J62" s="30"/>
      <c r="K62" s="30"/>
    </row>
    <row r="63" spans="2:33" x14ac:dyDescent="0.3">
      <c r="B63" s="30"/>
      <c r="C63" s="30"/>
      <c r="D63" s="30">
        <f t="shared" si="16"/>
        <v>0</v>
      </c>
      <c r="E63" s="30"/>
      <c r="F63" s="30"/>
      <c r="G63" s="30">
        <f t="shared" si="17"/>
        <v>0</v>
      </c>
      <c r="H63" s="31">
        <f t="shared" si="18"/>
        <v>0</v>
      </c>
      <c r="I63" s="31">
        <f t="shared" si="18"/>
        <v>0</v>
      </c>
      <c r="J63" s="30"/>
      <c r="K63" s="30"/>
    </row>
    <row r="64" spans="2:33" x14ac:dyDescent="0.3">
      <c r="B64" s="30"/>
      <c r="C64" s="30"/>
      <c r="D64" s="30">
        <f t="shared" si="16"/>
        <v>0</v>
      </c>
      <c r="E64" s="30"/>
      <c r="F64" s="30"/>
      <c r="G64" s="30">
        <f t="shared" si="17"/>
        <v>0</v>
      </c>
      <c r="H64" s="31">
        <f t="shared" si="18"/>
        <v>0</v>
      </c>
      <c r="I64" s="31">
        <f t="shared" si="18"/>
        <v>0</v>
      </c>
      <c r="J64" s="30"/>
      <c r="K64" s="30"/>
    </row>
    <row r="65" spans="2:11" x14ac:dyDescent="0.3">
      <c r="B65" s="30"/>
      <c r="C65" s="30"/>
      <c r="D65" s="30">
        <f t="shared" si="16"/>
        <v>0</v>
      </c>
      <c r="E65" s="30"/>
      <c r="F65" s="30"/>
      <c r="G65" s="30">
        <f t="shared" si="17"/>
        <v>0</v>
      </c>
      <c r="H65" s="31">
        <f t="shared" si="18"/>
        <v>0</v>
      </c>
      <c r="I65" s="31">
        <f t="shared" si="18"/>
        <v>0</v>
      </c>
      <c r="J65" s="30"/>
      <c r="K65" s="30"/>
    </row>
    <row r="66" spans="2:11" x14ac:dyDescent="0.3">
      <c r="B66" s="30"/>
      <c r="C66" s="30"/>
      <c r="D66" s="30">
        <f t="shared" si="16"/>
        <v>0</v>
      </c>
      <c r="E66" s="30"/>
      <c r="F66" s="30"/>
      <c r="G66" s="30">
        <f t="shared" si="17"/>
        <v>0</v>
      </c>
      <c r="H66" s="31">
        <f t="shared" si="18"/>
        <v>0</v>
      </c>
      <c r="I66" s="31">
        <f t="shared" si="18"/>
        <v>0</v>
      </c>
      <c r="J66" s="30"/>
      <c r="K66" s="30"/>
    </row>
    <row r="67" spans="2:11" x14ac:dyDescent="0.3">
      <c r="B67" s="30"/>
      <c r="C67" s="30"/>
      <c r="D67" s="30">
        <f t="shared" si="16"/>
        <v>0</v>
      </c>
      <c r="E67" s="30"/>
      <c r="F67" s="30"/>
      <c r="G67" s="30">
        <f t="shared" si="17"/>
        <v>0</v>
      </c>
      <c r="H67" s="31">
        <f t="shared" si="18"/>
        <v>0</v>
      </c>
      <c r="I67" s="31">
        <f t="shared" si="18"/>
        <v>0</v>
      </c>
      <c r="J67" s="30"/>
      <c r="K67" s="30"/>
    </row>
    <row r="68" spans="2:11" x14ac:dyDescent="0.3">
      <c r="B68" s="30"/>
      <c r="C68" s="30"/>
      <c r="D68" s="30">
        <f t="shared" si="16"/>
        <v>0</v>
      </c>
      <c r="E68" s="30"/>
      <c r="F68" s="30"/>
      <c r="G68" s="30">
        <f t="shared" si="17"/>
        <v>0</v>
      </c>
      <c r="H68" s="31">
        <f t="shared" si="18"/>
        <v>0</v>
      </c>
      <c r="I68" s="31">
        <f t="shared" si="18"/>
        <v>0</v>
      </c>
      <c r="J68" s="30"/>
      <c r="K68" s="30"/>
    </row>
  </sheetData>
  <mergeCells count="8">
    <mergeCell ref="B31:G31"/>
    <mergeCell ref="B55:K55"/>
    <mergeCell ref="B6:K6"/>
    <mergeCell ref="M6:V6"/>
    <mergeCell ref="X6:AG6"/>
    <mergeCell ref="X30:AG30"/>
    <mergeCell ref="B27:J27"/>
    <mergeCell ref="X18:AL1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8"/>
  <sheetViews>
    <sheetView topLeftCell="O7" zoomScale="93" workbookViewId="0">
      <selection activeCell="U30" sqref="U30"/>
    </sheetView>
  </sheetViews>
  <sheetFormatPr defaultColWidth="8.6640625" defaultRowHeight="14.4" x14ac:dyDescent="0.3"/>
  <cols>
    <col min="1" max="1" width="8.664062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13.33203125" style="1" bestFit="1" customWidth="1"/>
    <col min="7" max="7" width="8.664062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12.6640625" style="1" bestFit="1" customWidth="1"/>
    <col min="13" max="13" width="5.664062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6640625" style="1" customWidth="1"/>
    <col min="19" max="20" width="8.6640625" style="1"/>
    <col min="21" max="21" width="9.6640625" style="1" customWidth="1"/>
    <col min="22" max="28" width="8.6640625" style="1"/>
    <col min="29" max="29" width="11.6640625" style="1" customWidth="1"/>
    <col min="30" max="31" width="8.6640625" style="1"/>
    <col min="32" max="32" width="11" style="1" customWidth="1"/>
    <col min="33" max="16384" width="8.6640625" style="1"/>
  </cols>
  <sheetData>
    <row r="1" spans="1:33" ht="15" thickBot="1" x14ac:dyDescent="0.35"/>
    <row r="2" spans="1:33" ht="16.2" thickBot="1" x14ac:dyDescent="0.35">
      <c r="B2" s="8" t="s">
        <v>0</v>
      </c>
      <c r="C2" s="2">
        <v>44685</v>
      </c>
      <c r="E2" s="8" t="s">
        <v>28</v>
      </c>
      <c r="F2" s="3"/>
      <c r="H2" s="8" t="s">
        <v>1</v>
      </c>
      <c r="I2" s="4"/>
      <c r="K2" s="8" t="s">
        <v>2</v>
      </c>
      <c r="L2" s="2"/>
      <c r="N2" s="8" t="s">
        <v>3</v>
      </c>
      <c r="O2" s="3">
        <v>1.0880000000000001E-2</v>
      </c>
    </row>
    <row r="3" spans="1:33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33" ht="16.2" thickBot="1" x14ac:dyDescent="0.35">
      <c r="B4" s="8" t="s">
        <v>19</v>
      </c>
      <c r="C4" s="29">
        <f>G29</f>
        <v>3.2789540861206903E-2</v>
      </c>
      <c r="E4" s="8" t="s">
        <v>20</v>
      </c>
      <c r="F4" s="3">
        <f>G33</f>
        <v>0.16551151437124129</v>
      </c>
      <c r="H4" s="8"/>
      <c r="I4" s="4"/>
      <c r="K4" s="8" t="s">
        <v>41</v>
      </c>
      <c r="L4" s="44" t="e">
        <f>#REF!</f>
        <v>#REF!</v>
      </c>
      <c r="N4" s="8" t="s">
        <v>9</v>
      </c>
      <c r="O4" s="3">
        <v>12.5</v>
      </c>
    </row>
    <row r="5" spans="1:33" ht="15" thickBot="1" x14ac:dyDescent="0.35"/>
    <row r="6" spans="1:33" ht="15" thickBot="1" x14ac:dyDescent="0.35">
      <c r="B6" s="55" t="s">
        <v>8</v>
      </c>
      <c r="C6" s="56"/>
      <c r="D6" s="56"/>
      <c r="E6" s="56"/>
      <c r="F6" s="56"/>
      <c r="G6" s="56"/>
      <c r="H6" s="56"/>
      <c r="I6" s="56"/>
      <c r="J6" s="56"/>
      <c r="K6" s="57"/>
      <c r="M6" s="55" t="s">
        <v>16</v>
      </c>
      <c r="N6" s="56"/>
      <c r="O6" s="56"/>
      <c r="P6" s="56"/>
      <c r="Q6" s="56"/>
      <c r="R6" s="56"/>
      <c r="S6" s="56"/>
      <c r="T6" s="56"/>
      <c r="U6" s="56"/>
      <c r="V6" s="57"/>
      <c r="X6" s="55" t="s">
        <v>31</v>
      </c>
      <c r="Y6" s="56"/>
      <c r="Z6" s="56"/>
      <c r="AA6" s="56"/>
      <c r="AB6" s="56"/>
      <c r="AC6" s="56"/>
      <c r="AD6" s="56"/>
      <c r="AE6" s="56"/>
      <c r="AF6" s="56"/>
      <c r="AG6" s="57"/>
    </row>
    <row r="7" spans="1:33" s="14" customFormat="1" ht="29.4" thickBot="1" x14ac:dyDescent="0.35">
      <c r="B7" s="11" t="s">
        <v>4</v>
      </c>
      <c r="C7" s="12" t="s">
        <v>5</v>
      </c>
      <c r="D7" s="12" t="s">
        <v>17</v>
      </c>
      <c r="E7" s="12" t="s">
        <v>6</v>
      </c>
      <c r="F7" s="12" t="s">
        <v>7</v>
      </c>
      <c r="G7" s="12" t="s">
        <v>10</v>
      </c>
      <c r="H7" s="12" t="s">
        <v>21</v>
      </c>
      <c r="I7" s="12" t="s">
        <v>22</v>
      </c>
      <c r="J7" s="12" t="s">
        <v>33</v>
      </c>
      <c r="K7" s="13" t="s">
        <v>34</v>
      </c>
      <c r="M7" s="11" t="s">
        <v>4</v>
      </c>
      <c r="N7" s="12" t="s">
        <v>6</v>
      </c>
      <c r="O7" s="12" t="s">
        <v>7</v>
      </c>
      <c r="P7" s="12" t="s">
        <v>10</v>
      </c>
      <c r="Q7" s="12" t="s">
        <v>11</v>
      </c>
      <c r="R7" s="12" t="s">
        <v>12</v>
      </c>
      <c r="S7" s="12" t="s">
        <v>13</v>
      </c>
      <c r="T7" s="12" t="s">
        <v>14</v>
      </c>
      <c r="U7" s="12" t="s">
        <v>15</v>
      </c>
      <c r="V7" s="12" t="s">
        <v>18</v>
      </c>
      <c r="X7" s="11" t="s">
        <v>4</v>
      </c>
      <c r="Y7" s="12" t="s">
        <v>6</v>
      </c>
      <c r="Z7" s="12" t="s">
        <v>7</v>
      </c>
      <c r="AA7" s="12" t="s">
        <v>10</v>
      </c>
      <c r="AB7" s="12" t="s">
        <v>11</v>
      </c>
      <c r="AC7" s="12" t="s">
        <v>12</v>
      </c>
      <c r="AD7" s="12" t="s">
        <v>13</v>
      </c>
      <c r="AE7" s="12" t="s">
        <v>14</v>
      </c>
      <c r="AF7" s="12" t="s">
        <v>15</v>
      </c>
      <c r="AG7" s="12" t="s">
        <v>18</v>
      </c>
    </row>
    <row r="8" spans="1:33" x14ac:dyDescent="0.3">
      <c r="B8" s="32">
        <v>4</v>
      </c>
      <c r="C8" s="32">
        <v>9.25</v>
      </c>
      <c r="D8" s="35"/>
      <c r="E8" s="35"/>
      <c r="F8" s="35"/>
      <c r="G8" s="1">
        <f>E8-F8</f>
        <v>0</v>
      </c>
      <c r="H8" s="33" t="e">
        <f t="shared" ref="H8:I14" si="0">F8/$G$15</f>
        <v>#DIV/0!</v>
      </c>
      <c r="I8" s="33" t="e">
        <f t="shared" si="0"/>
        <v>#DIV/0!</v>
      </c>
      <c r="J8" s="32">
        <f t="shared" ref="J8:J13" si="1">$J$15+(C8-$C$15)</f>
        <v>7.6374999999999993</v>
      </c>
      <c r="K8" s="32">
        <f t="shared" ref="K8:K20" si="2">J8/$J$15</f>
        <v>0.83584131326949385</v>
      </c>
      <c r="M8" s="18">
        <v>28</v>
      </c>
      <c r="N8" s="19">
        <v>0.17113743814999999</v>
      </c>
      <c r="O8" s="19">
        <v>6.7160717611940198E-3</v>
      </c>
      <c r="P8" s="19">
        <f t="shared" ref="P8:P16" si="3">N8-O8</f>
        <v>0.16442136638880597</v>
      </c>
      <c r="Q8" s="19">
        <f>P8/P8</f>
        <v>1</v>
      </c>
      <c r="R8" s="19">
        <f t="shared" ref="R8:R16" si="4">P8/Q8</f>
        <v>0.16442136638880597</v>
      </c>
      <c r="S8" s="19">
        <f>R8/R8</f>
        <v>1</v>
      </c>
      <c r="T8" s="19"/>
      <c r="U8" s="19"/>
      <c r="V8" s="20"/>
      <c r="X8" s="18">
        <v>46</v>
      </c>
      <c r="Y8" s="19">
        <v>0.173500079040594</v>
      </c>
      <c r="Z8" s="19">
        <v>1.6024070985074599E-3</v>
      </c>
      <c r="AA8" s="19">
        <f t="shared" ref="AA8:AA16" si="5">Y8-Z8</f>
        <v>0.17189767194208655</v>
      </c>
      <c r="AB8" s="19">
        <f>AA8/AA8</f>
        <v>1</v>
      </c>
      <c r="AC8" s="19">
        <f t="shared" ref="AC8:AC16" si="6">AA8/AB8</f>
        <v>0.17189767194208655</v>
      </c>
      <c r="AD8" s="19">
        <f>AC8/AC8</f>
        <v>1</v>
      </c>
      <c r="AE8" s="19"/>
      <c r="AF8" s="19"/>
      <c r="AG8" s="20"/>
    </row>
    <row r="9" spans="1:33" x14ac:dyDescent="0.3">
      <c r="B9" s="32">
        <v>5</v>
      </c>
      <c r="C9" s="32">
        <v>9.5</v>
      </c>
      <c r="D9" s="35"/>
      <c r="E9" s="35"/>
      <c r="F9" s="35"/>
      <c r="G9" s="1">
        <f t="shared" ref="G9:G20" si="7">E9-F9</f>
        <v>0</v>
      </c>
      <c r="H9" s="33" t="e">
        <f t="shared" si="0"/>
        <v>#DIV/0!</v>
      </c>
      <c r="I9" s="33" t="e">
        <f t="shared" si="0"/>
        <v>#DIV/0!</v>
      </c>
      <c r="J9" s="32">
        <f t="shared" si="1"/>
        <v>7.8874999999999993</v>
      </c>
      <c r="K9" s="32">
        <f t="shared" si="2"/>
        <v>0.86320109439124482</v>
      </c>
      <c r="M9" s="15">
        <v>29</v>
      </c>
      <c r="N9" s="16">
        <v>0.14023143026279</v>
      </c>
      <c r="O9" s="16">
        <v>5.5085376746268604E-3</v>
      </c>
      <c r="P9" s="16">
        <f t="shared" si="3"/>
        <v>0.13472289258816314</v>
      </c>
      <c r="Q9" s="16">
        <f>Q12+(3*(Q8-Q12)/4)</f>
        <v>1.0109874768247338</v>
      </c>
      <c r="R9" s="16">
        <f t="shared" si="4"/>
        <v>0.13325871553947932</v>
      </c>
      <c r="S9" s="16">
        <f>R9/$R$8</f>
        <v>0.81047079504474762</v>
      </c>
      <c r="T9" s="16">
        <v>3.15343023255816</v>
      </c>
      <c r="U9" s="16">
        <f>T9/$O$4</f>
        <v>0.25227441860465283</v>
      </c>
      <c r="V9" s="17">
        <f>U9/0.85</f>
        <v>0.29679343365253275</v>
      </c>
      <c r="X9" s="15">
        <v>47</v>
      </c>
      <c r="Y9" s="16"/>
      <c r="Z9" s="16">
        <v>1.8076398014925301E-3</v>
      </c>
      <c r="AA9" s="16">
        <f t="shared" si="5"/>
        <v>-1.8076398014925301E-3</v>
      </c>
      <c r="AB9" s="16">
        <f>AB12+(3*(AB8-AB12)/4)</f>
        <v>0.96472768390227204</v>
      </c>
      <c r="AC9" s="16">
        <f t="shared" si="6"/>
        <v>-1.8737306202105898E-3</v>
      </c>
      <c r="AD9" s="16">
        <f>AC9/$AC$8</f>
        <v>-1.0900267578038299E-2</v>
      </c>
      <c r="AE9" s="16"/>
      <c r="AF9" s="16"/>
      <c r="AG9" s="17"/>
    </row>
    <row r="10" spans="1:33" x14ac:dyDescent="0.3">
      <c r="B10" s="32">
        <v>6</v>
      </c>
      <c r="C10" s="32">
        <v>9.75</v>
      </c>
      <c r="D10" s="35"/>
      <c r="E10" s="35"/>
      <c r="F10" s="35"/>
      <c r="G10" s="1">
        <f t="shared" si="7"/>
        <v>0</v>
      </c>
      <c r="H10" s="33" t="e">
        <f t="shared" si="0"/>
        <v>#DIV/0!</v>
      </c>
      <c r="I10" s="33" t="e">
        <f t="shared" si="0"/>
        <v>#DIV/0!</v>
      </c>
      <c r="J10" s="32">
        <f t="shared" si="1"/>
        <v>8.1374999999999993</v>
      </c>
      <c r="K10" s="32">
        <f t="shared" si="2"/>
        <v>0.8905608755129959</v>
      </c>
      <c r="M10" s="15">
        <v>30</v>
      </c>
      <c r="N10" s="16">
        <v>0.104389324226923</v>
      </c>
      <c r="O10" s="16">
        <v>4.4784472029850697E-3</v>
      </c>
      <c r="P10" s="16">
        <f t="shared" si="3"/>
        <v>9.991087702393793E-2</v>
      </c>
      <c r="Q10" s="16">
        <f>Q12+(2*(Q8-Q12)/4)</f>
        <v>1.0219749536494676</v>
      </c>
      <c r="R10" s="16">
        <f t="shared" si="4"/>
        <v>9.7762549529376117E-2</v>
      </c>
      <c r="S10" s="16">
        <f>R10/$R$8</f>
        <v>0.59458543422025667</v>
      </c>
      <c r="T10" s="16">
        <v>7.7760961538461704</v>
      </c>
      <c r="U10" s="16">
        <f>T10/$O$4</f>
        <v>0.62208769230769367</v>
      </c>
      <c r="V10" s="17">
        <f>U10/0.85</f>
        <v>0.73186787330316905</v>
      </c>
      <c r="X10" s="15">
        <v>48</v>
      </c>
      <c r="Y10" s="16"/>
      <c r="Z10" s="16">
        <v>1.2025302338308399E-3</v>
      </c>
      <c r="AA10" s="16">
        <f t="shared" si="5"/>
        <v>-1.2025302338308399E-3</v>
      </c>
      <c r="AB10" s="16">
        <f>AB12+(2*(AB8-AB12)/4)</f>
        <v>0.92945536780454407</v>
      </c>
      <c r="AC10" s="16">
        <f t="shared" si="6"/>
        <v>-1.2938009456778144E-3</v>
      </c>
      <c r="AD10" s="16">
        <f>AC10/$AC$8</f>
        <v>-7.52657631171238E-3</v>
      </c>
      <c r="AE10" s="16"/>
      <c r="AF10" s="16"/>
      <c r="AG10" s="17"/>
    </row>
    <row r="11" spans="1:33" x14ac:dyDescent="0.3">
      <c r="B11" s="32">
        <v>7</v>
      </c>
      <c r="C11" s="32">
        <v>10</v>
      </c>
      <c r="D11" s="35"/>
      <c r="E11" s="35"/>
      <c r="F11" s="35"/>
      <c r="G11" s="1">
        <f t="shared" si="7"/>
        <v>0</v>
      </c>
      <c r="H11" s="33" t="e">
        <f t="shared" si="0"/>
        <v>#DIV/0!</v>
      </c>
      <c r="I11" s="33" t="e">
        <f t="shared" si="0"/>
        <v>#DIV/0!</v>
      </c>
      <c r="J11" s="32">
        <f t="shared" si="1"/>
        <v>8.3874999999999993</v>
      </c>
      <c r="K11" s="32">
        <f t="shared" si="2"/>
        <v>0.91792065663474687</v>
      </c>
      <c r="M11" s="15">
        <v>31</v>
      </c>
      <c r="N11" s="16">
        <v>6.8235570261290304E-2</v>
      </c>
      <c r="O11" s="16">
        <v>3.8327663736318299E-3</v>
      </c>
      <c r="P11" s="16">
        <f t="shared" si="3"/>
        <v>6.4402803887658469E-2</v>
      </c>
      <c r="Q11" s="16">
        <f>Q12+(1*(Q8-Q12)/4)</f>
        <v>1.0329624304742016</v>
      </c>
      <c r="R11" s="16">
        <f t="shared" si="4"/>
        <v>6.2347673049534924E-2</v>
      </c>
      <c r="S11" s="16">
        <f>R11/$R$8</f>
        <v>0.37919447100385878</v>
      </c>
      <c r="T11" s="16">
        <v>16.632112903225799</v>
      </c>
      <c r="U11" s="16">
        <f>T11/$O$4</f>
        <v>1.3305690322580639</v>
      </c>
      <c r="V11" s="17">
        <f>U11/0.85</f>
        <v>1.5653753320683106</v>
      </c>
      <c r="X11" s="15">
        <v>49</v>
      </c>
      <c r="Y11" s="16"/>
      <c r="Z11" s="16">
        <v>1.0419726786069601E-3</v>
      </c>
      <c r="AA11" s="16">
        <f t="shared" si="5"/>
        <v>-1.0419726786069601E-3</v>
      </c>
      <c r="AB11" s="16">
        <f>AB12+(1*(AB8-AB12)/4)</f>
        <v>0.89418305170681611</v>
      </c>
      <c r="AC11" s="16">
        <f t="shared" si="6"/>
        <v>-1.1652789399419316E-3</v>
      </c>
      <c r="AD11" s="16">
        <f>AC11/$AC$8</f>
        <v>-6.7789105389078324E-3</v>
      </c>
      <c r="AE11" s="16"/>
      <c r="AF11" s="16"/>
      <c r="AG11" s="17"/>
    </row>
    <row r="12" spans="1:33" x14ac:dyDescent="0.3">
      <c r="B12" s="32">
        <v>8</v>
      </c>
      <c r="C12" s="32">
        <v>10.25</v>
      </c>
      <c r="D12" s="35"/>
      <c r="E12" s="35"/>
      <c r="F12" s="35"/>
      <c r="G12" s="1">
        <f t="shared" si="7"/>
        <v>0</v>
      </c>
      <c r="H12" s="33" t="e">
        <f t="shared" si="0"/>
        <v>#DIV/0!</v>
      </c>
      <c r="I12" s="33" t="e">
        <f t="shared" si="0"/>
        <v>#DIV/0!</v>
      </c>
      <c r="J12" s="32">
        <f t="shared" si="1"/>
        <v>8.6374999999999993</v>
      </c>
      <c r="K12" s="32">
        <f t="shared" si="2"/>
        <v>0.94528043775649795</v>
      </c>
      <c r="M12" s="21">
        <v>32</v>
      </c>
      <c r="N12" s="22">
        <v>0.17519927152741899</v>
      </c>
      <c r="O12" s="22">
        <v>3.5516013278606901E-3</v>
      </c>
      <c r="P12" s="22">
        <f t="shared" si="3"/>
        <v>0.17164767019955829</v>
      </c>
      <c r="Q12" s="22">
        <f>P12/P8</f>
        <v>1.0439499072989353</v>
      </c>
      <c r="R12" s="22">
        <f t="shared" si="4"/>
        <v>0.16442136638880597</v>
      </c>
      <c r="S12" s="22">
        <f>R12/R8</f>
        <v>1</v>
      </c>
      <c r="T12" s="22"/>
      <c r="U12" s="22"/>
      <c r="V12" s="23"/>
      <c r="X12" s="21">
        <v>50</v>
      </c>
      <c r="Y12" s="22">
        <v>0.14860858700652099</v>
      </c>
      <c r="Z12" s="22">
        <v>9.6383114925373096E-4</v>
      </c>
      <c r="AA12" s="22">
        <f t="shared" si="5"/>
        <v>0.14764475585726727</v>
      </c>
      <c r="AB12" s="22">
        <f>AA12/AA8</f>
        <v>0.85891073560908815</v>
      </c>
      <c r="AC12" s="22">
        <f t="shared" si="6"/>
        <v>0.17189767194208655</v>
      </c>
      <c r="AD12" s="22">
        <f>AC12/AC8</f>
        <v>1</v>
      </c>
      <c r="AE12" s="22"/>
      <c r="AF12" s="22"/>
      <c r="AG12" s="23"/>
    </row>
    <row r="13" spans="1:33" x14ac:dyDescent="0.3">
      <c r="B13" s="32">
        <v>9</v>
      </c>
      <c r="C13" s="32">
        <v>10.25</v>
      </c>
      <c r="D13" s="35"/>
      <c r="E13" s="35"/>
      <c r="F13" s="35"/>
      <c r="G13" s="1">
        <f t="shared" si="7"/>
        <v>0</v>
      </c>
      <c r="H13" s="33" t="e">
        <f t="shared" si="0"/>
        <v>#DIV/0!</v>
      </c>
      <c r="I13" s="33" t="e">
        <f t="shared" si="0"/>
        <v>#DIV/0!</v>
      </c>
      <c r="J13" s="32">
        <f t="shared" si="1"/>
        <v>8.6374999999999993</v>
      </c>
      <c r="K13" s="32">
        <f t="shared" si="2"/>
        <v>0.94528043775649795</v>
      </c>
      <c r="M13" s="15">
        <v>33</v>
      </c>
      <c r="N13" s="16">
        <v>3.8906074635999897E-2</v>
      </c>
      <c r="O13" s="16">
        <v>3.1495113880597001E-3</v>
      </c>
      <c r="P13" s="16">
        <f t="shared" si="3"/>
        <v>3.5756563247940194E-2</v>
      </c>
      <c r="Q13" s="16">
        <f>Q16+(3*(Q12-Q16)/4)</f>
        <v>1.0474832796307376</v>
      </c>
      <c r="R13" s="16">
        <f t="shared" si="4"/>
        <v>3.4135688791658056E-2</v>
      </c>
      <c r="S13" s="16">
        <f>R13/$R$8</f>
        <v>0.20761102733410966</v>
      </c>
      <c r="T13" s="16">
        <v>29.613859999999999</v>
      </c>
      <c r="U13" s="16">
        <f>T13/$O$4</f>
        <v>2.3691087999999998</v>
      </c>
      <c r="V13" s="17">
        <f>U13/0.85</f>
        <v>2.7871868235294115</v>
      </c>
      <c r="X13" s="15">
        <v>51</v>
      </c>
      <c r="Y13" s="16"/>
      <c r="Z13" s="16">
        <v>1.0187701437810899E-3</v>
      </c>
      <c r="AA13" s="16">
        <f t="shared" si="5"/>
        <v>-1.0187701437810899E-3</v>
      </c>
      <c r="AB13" s="16">
        <f>AB16+(3*(AB12-AB16)/4)</f>
        <v>0.81773573069602834</v>
      </c>
      <c r="AC13" s="16">
        <f t="shared" si="6"/>
        <v>-1.2458427650140077E-3</v>
      </c>
      <c r="AD13" s="16">
        <f>AC13/$AC$8</f>
        <v>-7.2475836987119886E-3</v>
      </c>
      <c r="AE13" s="16"/>
      <c r="AF13" s="16"/>
      <c r="AG13" s="17"/>
    </row>
    <row r="14" spans="1:33" x14ac:dyDescent="0.3">
      <c r="B14" s="32">
        <v>10</v>
      </c>
      <c r="C14" s="32">
        <v>10.5</v>
      </c>
      <c r="D14" s="35"/>
      <c r="E14" s="35"/>
      <c r="F14" s="35"/>
      <c r="G14" s="1">
        <f t="shared" si="7"/>
        <v>0</v>
      </c>
      <c r="H14" s="33" t="e">
        <f t="shared" si="0"/>
        <v>#DIV/0!</v>
      </c>
      <c r="I14" s="33" t="e">
        <f t="shared" si="0"/>
        <v>#DIV/0!</v>
      </c>
      <c r="J14" s="32">
        <f>$J$15+(C14-$C$15)</f>
        <v>8.8874999999999993</v>
      </c>
      <c r="K14" s="32">
        <f t="shared" si="2"/>
        <v>0.97264021887824892</v>
      </c>
      <c r="M14" s="15">
        <v>34</v>
      </c>
      <c r="N14" s="16">
        <v>2.0309586658333299E-2</v>
      </c>
      <c r="O14" s="16">
        <v>3.0540030761193999E-3</v>
      </c>
      <c r="P14" s="16">
        <f t="shared" si="3"/>
        <v>1.72555835822139E-2</v>
      </c>
      <c r="Q14" s="16">
        <f>Q16+(2*(Q12-Q16)/4)</f>
        <v>1.0510166519625397</v>
      </c>
      <c r="R14" s="16">
        <f t="shared" si="4"/>
        <v>1.6417992569378363E-2</v>
      </c>
      <c r="S14" s="16">
        <f>R14/$R$8</f>
        <v>9.9853157347901247E-2</v>
      </c>
      <c r="T14" s="16">
        <v>45.760812499999901</v>
      </c>
      <c r="U14" s="16">
        <f>T14/$O$4</f>
        <v>3.6608649999999923</v>
      </c>
      <c r="V14" s="17">
        <f>U14/0.85</f>
        <v>4.3068999999999908</v>
      </c>
      <c r="X14" s="15">
        <v>52</v>
      </c>
      <c r="Y14" s="16"/>
      <c r="Z14" s="16">
        <v>9.8767237960199002E-4</v>
      </c>
      <c r="AA14" s="16">
        <f t="shared" si="5"/>
        <v>-9.8767237960199002E-4</v>
      </c>
      <c r="AB14" s="16">
        <f>AB16+(2*(AB12-AB16)/4)</f>
        <v>0.77656072578296853</v>
      </c>
      <c r="AC14" s="16">
        <f t="shared" si="6"/>
        <v>-1.2718546622431464E-3</v>
      </c>
      <c r="AD14" s="16">
        <f>AC14/$AC$8</f>
        <v>-7.3989056854222119E-3</v>
      </c>
      <c r="AE14" s="16"/>
      <c r="AF14" s="16"/>
      <c r="AG14" s="17"/>
    </row>
    <row r="15" spans="1:33" x14ac:dyDescent="0.3">
      <c r="B15" s="32">
        <v>11</v>
      </c>
      <c r="C15" s="32">
        <v>10.75</v>
      </c>
      <c r="D15" s="35"/>
      <c r="E15" s="35"/>
      <c r="F15" s="35"/>
      <c r="G15" s="1">
        <f t="shared" si="7"/>
        <v>0</v>
      </c>
      <c r="H15" s="33" t="e">
        <f>F15/$G$15</f>
        <v>#DIV/0!</v>
      </c>
      <c r="I15" s="33" t="e">
        <f>G15/$G$15</f>
        <v>#DIV/0!</v>
      </c>
      <c r="J15" s="32">
        <f>C15*0.85</f>
        <v>9.1374999999999993</v>
      </c>
      <c r="K15" s="32">
        <f>J15/$J$15</f>
        <v>1</v>
      </c>
      <c r="M15" s="15">
        <v>35</v>
      </c>
      <c r="N15" s="16">
        <v>1.4063016747368399E-2</v>
      </c>
      <c r="O15" s="16">
        <v>2.97175523034826E-3</v>
      </c>
      <c r="P15" s="16">
        <f t="shared" si="3"/>
        <v>1.109126151702014E-2</v>
      </c>
      <c r="Q15" s="16">
        <f>Q16+(1*(Q12-Q16)/4)</f>
        <v>1.054550024294342</v>
      </c>
      <c r="R15" s="16">
        <f t="shared" si="4"/>
        <v>1.051753000000348E-2</v>
      </c>
      <c r="S15" s="16">
        <f>R15/$R$8</f>
        <v>6.3966929791428415E-2</v>
      </c>
      <c r="T15" s="16">
        <v>53.905684210526303</v>
      </c>
      <c r="U15" s="16">
        <f>T15/$O$4</f>
        <v>4.3124547368421045</v>
      </c>
      <c r="V15" s="17">
        <f>U15/0.85</f>
        <v>5.0734761609907109</v>
      </c>
      <c r="X15" s="15">
        <v>53</v>
      </c>
      <c r="Y15" s="16"/>
      <c r="Z15" s="16">
        <v>9.4851849701492604E-4</v>
      </c>
      <c r="AA15" s="16">
        <f t="shared" si="5"/>
        <v>-9.4851849701492604E-4</v>
      </c>
      <c r="AB15" s="16">
        <f>AB16+(1*(AB12-AB16)/4)</f>
        <v>0.73538572086990861</v>
      </c>
      <c r="AC15" s="16">
        <f t="shared" si="6"/>
        <v>-1.2898244691138367E-3</v>
      </c>
      <c r="AD15" s="16">
        <f>AC15/$AC$8</f>
        <v>-7.5034434995046766E-3</v>
      </c>
      <c r="AE15" s="16"/>
      <c r="AF15" s="16"/>
      <c r="AG15" s="17"/>
    </row>
    <row r="16" spans="1:33" ht="15" thickBot="1" x14ac:dyDescent="0.35">
      <c r="A16" s="28"/>
      <c r="B16" s="32">
        <v>12</v>
      </c>
      <c r="C16" s="32">
        <v>11</v>
      </c>
      <c r="D16" s="35"/>
      <c r="E16" s="35"/>
      <c r="F16" s="35"/>
      <c r="G16" s="1">
        <f t="shared" si="7"/>
        <v>0</v>
      </c>
      <c r="H16" s="33" t="e">
        <f t="shared" ref="H16:I20" si="8">F16/$G$15</f>
        <v>#DIV/0!</v>
      </c>
      <c r="I16" s="33" t="e">
        <f t="shared" si="8"/>
        <v>#DIV/0!</v>
      </c>
      <c r="J16" s="32">
        <f t="shared" ref="J16:J25" si="9">$J$15+(C16-$C$15)</f>
        <v>9.3874999999999993</v>
      </c>
      <c r="K16" s="32">
        <f t="shared" si="2"/>
        <v>1.027359781121751</v>
      </c>
      <c r="L16" s="28"/>
      <c r="M16" s="24">
        <v>36</v>
      </c>
      <c r="N16" s="25">
        <v>0.17689749064249999</v>
      </c>
      <c r="O16" s="25">
        <v>2.9259728159204E-3</v>
      </c>
      <c r="P16" s="25">
        <f t="shared" si="3"/>
        <v>0.17397151782657957</v>
      </c>
      <c r="Q16" s="25">
        <f>P16/P8</f>
        <v>1.0580833966261443</v>
      </c>
      <c r="R16" s="25">
        <f t="shared" si="4"/>
        <v>0.16442136638880597</v>
      </c>
      <c r="S16" s="25">
        <f>R16/R8</f>
        <v>1</v>
      </c>
      <c r="T16" s="25"/>
      <c r="U16" s="25"/>
      <c r="V16" s="26"/>
      <c r="X16" s="24">
        <v>54</v>
      </c>
      <c r="Y16" s="25">
        <v>0.12029514187391301</v>
      </c>
      <c r="Z16" s="25">
        <v>9.6193596368159299E-4</v>
      </c>
      <c r="AA16" s="25">
        <f t="shared" si="5"/>
        <v>0.11933320591023142</v>
      </c>
      <c r="AB16" s="25">
        <f>AA16/AA8</f>
        <v>0.6942107159568488</v>
      </c>
      <c r="AC16" s="25">
        <f t="shared" si="6"/>
        <v>0.17189767194208655</v>
      </c>
      <c r="AD16" s="25">
        <f>AC16/AC8</f>
        <v>1</v>
      </c>
      <c r="AE16" s="25"/>
      <c r="AF16" s="25"/>
      <c r="AG16" s="26"/>
    </row>
    <row r="17" spans="2:38" ht="15" thickBot="1" x14ac:dyDescent="0.35">
      <c r="B17" s="32">
        <v>13</v>
      </c>
      <c r="C17" s="32">
        <v>11.25</v>
      </c>
      <c r="D17" s="35"/>
      <c r="E17" s="35"/>
      <c r="F17" s="35"/>
      <c r="G17" s="1">
        <f t="shared" si="7"/>
        <v>0</v>
      </c>
      <c r="H17" s="33" t="e">
        <f t="shared" si="8"/>
        <v>#DIV/0!</v>
      </c>
      <c r="I17" s="33" t="e">
        <f t="shared" si="8"/>
        <v>#DIV/0!</v>
      </c>
      <c r="J17" s="32">
        <f t="shared" si="9"/>
        <v>9.6374999999999993</v>
      </c>
      <c r="K17" s="32">
        <f t="shared" si="2"/>
        <v>1.0547195622435022</v>
      </c>
    </row>
    <row r="18" spans="2:38" ht="15" thickBot="1" x14ac:dyDescent="0.35">
      <c r="B18" s="32">
        <v>14</v>
      </c>
      <c r="C18" s="32">
        <v>11.5</v>
      </c>
      <c r="D18" s="35"/>
      <c r="E18" s="35"/>
      <c r="F18" s="35"/>
      <c r="G18" s="1">
        <f t="shared" si="7"/>
        <v>0</v>
      </c>
      <c r="H18" s="33" t="e">
        <f t="shared" si="8"/>
        <v>#DIV/0!</v>
      </c>
      <c r="I18" s="33" t="e">
        <f t="shared" si="8"/>
        <v>#DIV/0!</v>
      </c>
      <c r="J18" s="32">
        <f t="shared" si="9"/>
        <v>9.8874999999999993</v>
      </c>
      <c r="K18" s="32">
        <f t="shared" si="2"/>
        <v>1.0820793433652531</v>
      </c>
      <c r="X18" s="55" t="s">
        <v>27</v>
      </c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7"/>
    </row>
    <row r="19" spans="2:38" ht="13.2" customHeight="1" thickBot="1" x14ac:dyDescent="0.35">
      <c r="B19" s="32">
        <v>15</v>
      </c>
      <c r="C19" s="32">
        <v>11.75</v>
      </c>
      <c r="D19" s="35"/>
      <c r="E19" s="35"/>
      <c r="F19" s="35"/>
      <c r="G19" s="1">
        <f t="shared" si="7"/>
        <v>0</v>
      </c>
      <c r="H19" s="33" t="e">
        <f t="shared" si="8"/>
        <v>#DIV/0!</v>
      </c>
      <c r="I19" s="33" t="e">
        <f t="shared" si="8"/>
        <v>#DIV/0!</v>
      </c>
      <c r="J19" s="32">
        <f t="shared" si="9"/>
        <v>10.137499999999999</v>
      </c>
      <c r="K19" s="32">
        <f t="shared" si="2"/>
        <v>1.1094391244870041</v>
      </c>
      <c r="X19" s="11" t="s">
        <v>4</v>
      </c>
      <c r="Y19" s="12" t="s">
        <v>6</v>
      </c>
      <c r="Z19" s="12" t="s">
        <v>7</v>
      </c>
      <c r="AA19" s="12" t="s">
        <v>10</v>
      </c>
      <c r="AB19" s="12" t="s">
        <v>11</v>
      </c>
      <c r="AC19" s="12" t="s">
        <v>12</v>
      </c>
      <c r="AD19" s="52" t="s">
        <v>13</v>
      </c>
      <c r="AE19" s="12" t="s">
        <v>14</v>
      </c>
      <c r="AF19" s="12" t="s">
        <v>15</v>
      </c>
      <c r="AG19" s="52" t="s">
        <v>18</v>
      </c>
      <c r="AH19" s="13" t="s">
        <v>35</v>
      </c>
      <c r="AI19" s="13" t="s">
        <v>37</v>
      </c>
      <c r="AJ19" s="13" t="s">
        <v>38</v>
      </c>
      <c r="AK19" s="43" t="s">
        <v>39</v>
      </c>
      <c r="AL19" s="43" t="s">
        <v>40</v>
      </c>
    </row>
    <row r="20" spans="2:38" x14ac:dyDescent="0.3">
      <c r="B20" s="32">
        <v>16</v>
      </c>
      <c r="C20" s="32">
        <v>12</v>
      </c>
      <c r="D20" s="35"/>
      <c r="E20" s="35"/>
      <c r="F20" s="35"/>
      <c r="G20" s="1">
        <f t="shared" si="7"/>
        <v>0</v>
      </c>
      <c r="H20" s="33" t="e">
        <f t="shared" si="8"/>
        <v>#DIV/0!</v>
      </c>
      <c r="I20" s="33" t="e">
        <f t="shared" si="8"/>
        <v>#DIV/0!</v>
      </c>
      <c r="J20" s="32">
        <f t="shared" si="9"/>
        <v>10.387499999999999</v>
      </c>
      <c r="K20" s="32">
        <f t="shared" si="2"/>
        <v>1.1367989056087551</v>
      </c>
      <c r="X20" s="18">
        <v>46</v>
      </c>
      <c r="Y20" s="19">
        <v>0.173500079040594</v>
      </c>
      <c r="Z20" s="19">
        <v>1.6024070985074599E-3</v>
      </c>
      <c r="AA20" s="19">
        <f t="shared" ref="AA20:AA28" si="10">Y20-Z20</f>
        <v>0.17189767194208655</v>
      </c>
      <c r="AB20" s="19">
        <f>AA20/AA20</f>
        <v>1</v>
      </c>
      <c r="AC20" s="19">
        <f t="shared" ref="AC20:AC28" si="11">AA20/AB20</f>
        <v>0.17189767194208655</v>
      </c>
      <c r="AD20" s="46">
        <f>AC20/AC20</f>
        <v>1</v>
      </c>
      <c r="AE20" s="19"/>
      <c r="AF20" s="19"/>
      <c r="AG20" s="49"/>
      <c r="AH20" s="20"/>
      <c r="AI20" s="20"/>
      <c r="AJ20" s="20"/>
      <c r="AK20" s="20"/>
      <c r="AL20" s="20"/>
    </row>
    <row r="21" spans="2:38" x14ac:dyDescent="0.3">
      <c r="B21" s="32">
        <v>17</v>
      </c>
      <c r="C21" s="32">
        <v>12.25</v>
      </c>
      <c r="D21" s="35"/>
      <c r="E21" s="35"/>
      <c r="F21" s="35"/>
      <c r="G21" s="1">
        <f>E21-F21</f>
        <v>0</v>
      </c>
      <c r="H21" s="33" t="e">
        <f t="shared" ref="H21:I25" si="12">F21/$G$15</f>
        <v>#DIV/0!</v>
      </c>
      <c r="I21" s="33" t="e">
        <f t="shared" si="12"/>
        <v>#DIV/0!</v>
      </c>
      <c r="J21" s="32">
        <f t="shared" si="9"/>
        <v>10.637499999999999</v>
      </c>
      <c r="K21" s="32">
        <f>J21/$J$15</f>
        <v>1.1641586867305063</v>
      </c>
      <c r="X21" s="15">
        <v>47</v>
      </c>
      <c r="Y21" s="16">
        <v>0.19853000000000001</v>
      </c>
      <c r="Z21" s="16">
        <v>1.8076398014925301E-3</v>
      </c>
      <c r="AA21" s="16">
        <f t="shared" si="10"/>
        <v>0.19672236019850747</v>
      </c>
      <c r="AB21" s="16">
        <f>AB24+(3*(AB20-AB24)/4)</f>
        <v>0.96472768390227204</v>
      </c>
      <c r="AC21" s="16">
        <f t="shared" si="11"/>
        <v>0.20391491141083048</v>
      </c>
      <c r="AD21" s="47">
        <f>AC21/$AC$8</f>
        <v>1.1862575514084377</v>
      </c>
      <c r="AE21" s="16">
        <v>-4.4860833333333296</v>
      </c>
      <c r="AF21" s="16">
        <f>AE21/$O$4</f>
        <v>-0.35888666666666635</v>
      </c>
      <c r="AG21" s="50">
        <f>AF21/0.85</f>
        <v>-0.42221960784313689</v>
      </c>
      <c r="AH21" s="17">
        <v>0.186614427996421</v>
      </c>
      <c r="AI21" s="17">
        <f>AH21/AB21</f>
        <v>0.19343741359382949</v>
      </c>
      <c r="AJ21" s="17">
        <f>AI21/$O$2</f>
        <v>17.779174043550505</v>
      </c>
      <c r="AK21" s="17">
        <f>AI21/$F$4</f>
        <v>1.1687248124619933</v>
      </c>
      <c r="AL21" s="17" t="e">
        <f>AI21/$L$4</f>
        <v>#REF!</v>
      </c>
    </row>
    <row r="22" spans="2:38" x14ac:dyDescent="0.3">
      <c r="B22" s="32">
        <v>18</v>
      </c>
      <c r="C22" s="32">
        <v>12.5</v>
      </c>
      <c r="D22" s="35"/>
      <c r="E22" s="35"/>
      <c r="F22" s="35"/>
      <c r="G22" s="1">
        <f>E22-F22</f>
        <v>0</v>
      </c>
      <c r="H22" s="33" t="e">
        <f t="shared" si="12"/>
        <v>#DIV/0!</v>
      </c>
      <c r="I22" s="33" t="e">
        <f t="shared" si="12"/>
        <v>#DIV/0!</v>
      </c>
      <c r="J22" s="32">
        <f t="shared" si="9"/>
        <v>10.887499999999999</v>
      </c>
      <c r="K22" s="32">
        <f>J22/$J$15</f>
        <v>1.1915184678522572</v>
      </c>
      <c r="X22" s="15">
        <v>48</v>
      </c>
      <c r="Y22" s="16">
        <v>0.19459000000000001</v>
      </c>
      <c r="Z22" s="16">
        <v>1.2025302338308399E-3</v>
      </c>
      <c r="AA22" s="16">
        <f t="shared" si="10"/>
        <v>0.19338746976616916</v>
      </c>
      <c r="AB22" s="16">
        <f>AB24+(2*(AB20-AB24)/4)</f>
        <v>0.92945536780454407</v>
      </c>
      <c r="AC22" s="16">
        <f t="shared" si="11"/>
        <v>0.20806536436813261</v>
      </c>
      <c r="AD22" s="47">
        <f>AC22/$AC$8</f>
        <v>1.21040245639994</v>
      </c>
      <c r="AE22" s="16">
        <v>-9.0245833333333696</v>
      </c>
      <c r="AF22" s="16">
        <f>AE22/$O$4</f>
        <v>-0.72196666666666953</v>
      </c>
      <c r="AG22" s="50">
        <f>AF22/0.85</f>
        <v>-0.84937254901961123</v>
      </c>
      <c r="AH22" s="17">
        <v>0.40160152008928501</v>
      </c>
      <c r="AI22" s="17">
        <f>AH22/AB22</f>
        <v>0.43208263032350158</v>
      </c>
      <c r="AJ22" s="17">
        <f>AI22/$O$2</f>
        <v>39.713477051792424</v>
      </c>
      <c r="AK22" s="17">
        <f>AI22/$F$4</f>
        <v>2.6105895530285763</v>
      </c>
      <c r="AL22" s="17" t="e">
        <f>AI22/$L$4</f>
        <v>#REF!</v>
      </c>
    </row>
    <row r="23" spans="2:38" x14ac:dyDescent="0.3">
      <c r="B23" s="32">
        <v>19</v>
      </c>
      <c r="C23" s="32">
        <v>12.75</v>
      </c>
      <c r="D23" s="32"/>
      <c r="E23" s="34"/>
      <c r="F23" s="34"/>
      <c r="G23" s="1">
        <f>E23-F23</f>
        <v>0</v>
      </c>
      <c r="H23" s="33" t="e">
        <f t="shared" si="12"/>
        <v>#DIV/0!</v>
      </c>
      <c r="I23" s="33" t="e">
        <f t="shared" si="12"/>
        <v>#DIV/0!</v>
      </c>
      <c r="J23" s="32">
        <f t="shared" si="9"/>
        <v>11.137499999999999</v>
      </c>
      <c r="K23" s="32">
        <f>J23/$J$15</f>
        <v>1.2188782489740082</v>
      </c>
      <c r="X23" s="15">
        <v>49</v>
      </c>
      <c r="Y23" s="16">
        <v>0.18739</v>
      </c>
      <c r="Z23" s="16">
        <v>1.0419726786069601E-3</v>
      </c>
      <c r="AA23" s="16">
        <f t="shared" si="10"/>
        <v>0.18634802732139305</v>
      </c>
      <c r="AB23" s="16">
        <f>AB24+(1*(AB20-AB24)/4)</f>
        <v>0.89418305170681611</v>
      </c>
      <c r="AC23" s="16">
        <f t="shared" si="11"/>
        <v>0.20840031240325127</v>
      </c>
      <c r="AD23" s="47">
        <f>AC23/$AC$8</f>
        <v>1.2123509879381187</v>
      </c>
      <c r="AE23" s="16">
        <v>-13.522259615384501</v>
      </c>
      <c r="AF23" s="16">
        <f>AE23/$O$4</f>
        <v>-1.0817807692307602</v>
      </c>
      <c r="AG23" s="50">
        <f>AF23/0.85</f>
        <v>-1.2726832579185414</v>
      </c>
      <c r="AH23" s="17">
        <v>0.62623503042327999</v>
      </c>
      <c r="AI23" s="17">
        <f>AH23/AB23</f>
        <v>0.7003432118601699</v>
      </c>
      <c r="AJ23" s="17">
        <f>AI23/$O$2</f>
        <v>64.369780501853853</v>
      </c>
      <c r="AK23" s="17">
        <f>AI23/$F$4</f>
        <v>4.2313866471507504</v>
      </c>
      <c r="AL23" s="17" t="e">
        <f>AI23/$L$4</f>
        <v>#REF!</v>
      </c>
    </row>
    <row r="24" spans="2:38" x14ac:dyDescent="0.3">
      <c r="B24" s="32">
        <v>20</v>
      </c>
      <c r="C24" s="32">
        <v>13</v>
      </c>
      <c r="D24" s="32"/>
      <c r="E24" s="34"/>
      <c r="F24" s="34"/>
      <c r="G24" s="1">
        <f>E24-F24</f>
        <v>0</v>
      </c>
      <c r="H24" s="33" t="e">
        <f t="shared" si="12"/>
        <v>#DIV/0!</v>
      </c>
      <c r="I24" s="33" t="e">
        <f t="shared" si="12"/>
        <v>#DIV/0!</v>
      </c>
      <c r="J24" s="32">
        <f t="shared" si="9"/>
        <v>11.387499999999999</v>
      </c>
      <c r="K24" s="32">
        <f>J24/$J$15</f>
        <v>1.2462380300957592</v>
      </c>
      <c r="X24" s="21">
        <v>50</v>
      </c>
      <c r="Y24" s="22">
        <v>0.14860858700652099</v>
      </c>
      <c r="Z24" s="22">
        <v>9.6383114925373096E-4</v>
      </c>
      <c r="AA24" s="22">
        <f t="shared" si="10"/>
        <v>0.14764475585726727</v>
      </c>
      <c r="AB24" s="22">
        <f>AA24/AA20</f>
        <v>0.85891073560908815</v>
      </c>
      <c r="AC24" s="22">
        <f t="shared" si="11"/>
        <v>0.17189767194208655</v>
      </c>
      <c r="AD24" s="47">
        <f>AC24/AC20</f>
        <v>1</v>
      </c>
      <c r="AE24" s="22"/>
      <c r="AF24" s="22"/>
      <c r="AG24" s="50"/>
      <c r="AH24" s="23"/>
      <c r="AI24" s="23"/>
      <c r="AJ24" s="23"/>
      <c r="AK24" s="23"/>
      <c r="AL24" s="23"/>
    </row>
    <row r="25" spans="2:38" x14ac:dyDescent="0.3">
      <c r="B25" s="32">
        <v>21</v>
      </c>
      <c r="C25" s="32">
        <v>13.25</v>
      </c>
      <c r="D25" s="32"/>
      <c r="E25" s="34"/>
      <c r="F25" s="34"/>
      <c r="G25" s="1">
        <f>E25-F25</f>
        <v>0</v>
      </c>
      <c r="H25" s="33" t="e">
        <f t="shared" si="12"/>
        <v>#DIV/0!</v>
      </c>
      <c r="I25" s="33" t="e">
        <f t="shared" si="12"/>
        <v>#DIV/0!</v>
      </c>
      <c r="J25" s="32">
        <f t="shared" si="9"/>
        <v>11.637499999999999</v>
      </c>
      <c r="K25" s="32">
        <f>J25/$J$15</f>
        <v>1.2735978112175104</v>
      </c>
      <c r="X25" s="15">
        <v>51</v>
      </c>
      <c r="Y25" s="16">
        <v>0.15103</v>
      </c>
      <c r="Z25" s="16">
        <v>1.0187701437810899E-3</v>
      </c>
      <c r="AA25" s="16">
        <f t="shared" si="10"/>
        <v>0.1500112298562189</v>
      </c>
      <c r="AB25" s="16">
        <f>AB28+(3*(AB24-AB28)/4)</f>
        <v>0.81773573069602834</v>
      </c>
      <c r="AC25" s="16">
        <f t="shared" si="11"/>
        <v>0.18344707736879068</v>
      </c>
      <c r="AD25" s="47">
        <f>AC25/$AC$8</f>
        <v>1.0671876779727139</v>
      </c>
      <c r="AE25" s="16">
        <v>-2.2708638211382</v>
      </c>
      <c r="AF25" s="16">
        <f>AE25/$O$4</f>
        <v>-0.18166910569105599</v>
      </c>
      <c r="AG25" s="50">
        <f>AF25/0.85</f>
        <v>-0.21372835963653647</v>
      </c>
      <c r="AH25" s="17">
        <v>7.9827214542190203E-2</v>
      </c>
      <c r="AI25" s="17">
        <f>AH25/AB25</f>
        <v>9.7619819638117125E-2</v>
      </c>
      <c r="AJ25" s="17">
        <f>AI25/$O$2</f>
        <v>8.9724098932092939</v>
      </c>
      <c r="AK25" s="17">
        <f>AI25/$F$4</f>
        <v>0.58980681802691071</v>
      </c>
      <c r="AL25" s="17" t="e">
        <f>AI25/$L$4</f>
        <v>#REF!</v>
      </c>
    </row>
    <row r="26" spans="2:38" ht="15" thickBot="1" x14ac:dyDescent="0.35">
      <c r="H26" s="27"/>
      <c r="I26" s="27"/>
      <c r="X26" s="15">
        <v>52</v>
      </c>
      <c r="Y26" s="16">
        <v>0.17408999999999999</v>
      </c>
      <c r="Z26" s="16">
        <v>9.8767237960199002E-4</v>
      </c>
      <c r="AA26" s="16">
        <f t="shared" si="10"/>
        <v>0.17310232762039801</v>
      </c>
      <c r="AB26" s="16">
        <f>AB28+(2*(AB24-AB28)/4)</f>
        <v>0.77656072578296853</v>
      </c>
      <c r="AC26" s="16">
        <f t="shared" si="11"/>
        <v>0.22290893921511074</v>
      </c>
      <c r="AD26" s="47">
        <f>AC26/$AC$8</f>
        <v>1.2967536831459254</v>
      </c>
      <c r="AE26" s="16">
        <v>-18.810500000000101</v>
      </c>
      <c r="AF26" s="16">
        <f>AE26/$O$4</f>
        <v>-1.5048400000000079</v>
      </c>
      <c r="AG26" s="50">
        <f>AF26/0.85</f>
        <v>-1.7704000000000093</v>
      </c>
      <c r="AH26" s="17">
        <v>1.028903125</v>
      </c>
      <c r="AI26" s="17">
        <f>AH26/AB26</f>
        <v>1.3249487011625611</v>
      </c>
      <c r="AJ26" s="17">
        <f>AI26/$O$2</f>
        <v>121.77837326861774</v>
      </c>
      <c r="AK26" s="17">
        <f>AI26/$F$4</f>
        <v>8.0051753873190332</v>
      </c>
      <c r="AL26" s="17" t="e">
        <f>AI26/$L$4</f>
        <v>#REF!</v>
      </c>
    </row>
    <row r="27" spans="2:38" ht="15" thickBot="1" x14ac:dyDescent="0.35">
      <c r="B27" s="55" t="s">
        <v>26</v>
      </c>
      <c r="C27" s="56"/>
      <c r="D27" s="56"/>
      <c r="E27" s="56"/>
      <c r="F27" s="56"/>
      <c r="G27" s="56"/>
      <c r="H27" s="56"/>
      <c r="I27" s="56"/>
      <c r="J27" s="57"/>
      <c r="X27" s="15">
        <v>53</v>
      </c>
      <c r="Y27" s="16">
        <v>0.17327000000000001</v>
      </c>
      <c r="Z27" s="16">
        <v>9.4851849701492604E-4</v>
      </c>
      <c r="AA27" s="16">
        <f t="shared" si="10"/>
        <v>0.17232148150298507</v>
      </c>
      <c r="AB27" s="16">
        <f>AB28+(1*(AB24-AB28)/4)</f>
        <v>0.73538572086990861</v>
      </c>
      <c r="AC27" s="16">
        <f t="shared" si="11"/>
        <v>0.23432802216929247</v>
      </c>
      <c r="AD27" s="47">
        <f>AC27/$AC$8</f>
        <v>1.3631832212843413</v>
      </c>
      <c r="AE27" s="16">
        <v>-31.857573529411699</v>
      </c>
      <c r="AF27" s="16">
        <f>AE27/$O$4</f>
        <v>-2.5486058823529358</v>
      </c>
      <c r="AG27" s="50">
        <f>AF27/0.85</f>
        <v>-2.9983598615916893</v>
      </c>
      <c r="AH27" s="17">
        <v>1.8106771531250001</v>
      </c>
      <c r="AI27" s="17">
        <f>AH27/AB27</f>
        <v>2.4622141846636603</v>
      </c>
      <c r="AJ27" s="17">
        <f>AI27/$O$2</f>
        <v>226.3064507962923</v>
      </c>
      <c r="AK27" s="17">
        <f>AI27/$F$4</f>
        <v>14.876392098865878</v>
      </c>
      <c r="AL27" s="17" t="e">
        <f>AI27/$L$4</f>
        <v>#REF!</v>
      </c>
    </row>
    <row r="28" spans="2:38" ht="29.4" thickBot="1" x14ac:dyDescent="0.35">
      <c r="B28" s="11" t="s">
        <v>4</v>
      </c>
      <c r="C28" s="12" t="s">
        <v>5</v>
      </c>
      <c r="D28" s="12" t="s">
        <v>17</v>
      </c>
      <c r="E28" s="12" t="s">
        <v>6</v>
      </c>
      <c r="F28" s="12" t="s">
        <v>7</v>
      </c>
      <c r="G28" s="13" t="s">
        <v>10</v>
      </c>
      <c r="H28" s="12" t="s">
        <v>24</v>
      </c>
      <c r="I28" s="13" t="s">
        <v>25</v>
      </c>
      <c r="J28" s="40" t="s">
        <v>36</v>
      </c>
      <c r="X28" s="24">
        <v>54</v>
      </c>
      <c r="Y28" s="25">
        <v>0.12029514187391301</v>
      </c>
      <c r="Z28" s="25">
        <v>9.6193596368159299E-4</v>
      </c>
      <c r="AA28" s="25">
        <f t="shared" si="10"/>
        <v>0.11933320591023142</v>
      </c>
      <c r="AB28" s="25">
        <f>AA28/AA20</f>
        <v>0.6942107159568488</v>
      </c>
      <c r="AC28" s="25">
        <f t="shared" si="11"/>
        <v>0.17189767194208655</v>
      </c>
      <c r="AD28" s="48">
        <f>AC28/AC20</f>
        <v>1</v>
      </c>
      <c r="AE28" s="25"/>
      <c r="AF28" s="25"/>
      <c r="AG28" s="51"/>
      <c r="AH28" s="26"/>
      <c r="AI28" s="23"/>
      <c r="AJ28" s="23"/>
      <c r="AK28" s="26"/>
      <c r="AL28" s="26"/>
    </row>
    <row r="29" spans="2:38" ht="15" thickBot="1" x14ac:dyDescent="0.35">
      <c r="B29" s="1">
        <v>23</v>
      </c>
      <c r="E29" s="1">
        <v>3.88553019E-2</v>
      </c>
      <c r="F29" s="1">
        <v>6.0657610387931001E-3</v>
      </c>
      <c r="G29" s="1">
        <f>E29-F29</f>
        <v>3.2789540861206903E-2</v>
      </c>
      <c r="H29" s="1">
        <v>1.4E-2</v>
      </c>
      <c r="I29" s="1">
        <v>1.95E-2</v>
      </c>
      <c r="J29" s="1">
        <v>5.0500000000000003E-2</v>
      </c>
    </row>
    <row r="30" spans="2:38" ht="15" thickBot="1" x14ac:dyDescent="0.35">
      <c r="X30" s="55" t="s">
        <v>32</v>
      </c>
      <c r="Y30" s="56"/>
      <c r="Z30" s="56"/>
      <c r="AA30" s="56"/>
      <c r="AB30" s="56"/>
      <c r="AC30" s="56"/>
      <c r="AD30" s="56"/>
      <c r="AE30" s="56"/>
      <c r="AF30" s="56"/>
      <c r="AG30" s="57"/>
    </row>
    <row r="31" spans="2:38" ht="29.4" thickBot="1" x14ac:dyDescent="0.35">
      <c r="B31" s="55" t="s">
        <v>23</v>
      </c>
      <c r="C31" s="56"/>
      <c r="D31" s="56"/>
      <c r="E31" s="56"/>
      <c r="F31" s="56"/>
      <c r="G31" s="57"/>
      <c r="H31"/>
      <c r="I31"/>
      <c r="X31" s="11" t="s">
        <v>4</v>
      </c>
      <c r="Y31" s="12" t="s">
        <v>6</v>
      </c>
      <c r="Z31" s="12" t="s">
        <v>7</v>
      </c>
      <c r="AA31" s="12" t="s">
        <v>10</v>
      </c>
      <c r="AB31" s="12" t="s">
        <v>11</v>
      </c>
      <c r="AC31" s="12" t="s">
        <v>12</v>
      </c>
      <c r="AD31" s="12" t="s">
        <v>13</v>
      </c>
      <c r="AE31" s="12" t="s">
        <v>14</v>
      </c>
      <c r="AF31" s="12" t="s">
        <v>15</v>
      </c>
      <c r="AG31" s="12" t="s">
        <v>18</v>
      </c>
    </row>
    <row r="32" spans="2:38" ht="15" thickBot="1" x14ac:dyDescent="0.35">
      <c r="B32" s="11" t="s">
        <v>4</v>
      </c>
      <c r="C32" s="12" t="s">
        <v>5</v>
      </c>
      <c r="D32" s="12" t="s">
        <v>17</v>
      </c>
      <c r="E32" s="12" t="s">
        <v>6</v>
      </c>
      <c r="F32" s="12" t="s">
        <v>7</v>
      </c>
      <c r="G32" s="13" t="s">
        <v>10</v>
      </c>
      <c r="H32"/>
      <c r="I32"/>
      <c r="X32" s="18">
        <v>46</v>
      </c>
      <c r="Y32" s="19">
        <v>0.173500079040594</v>
      </c>
      <c r="Z32" s="19">
        <v>1.6024070985074599E-3</v>
      </c>
      <c r="AA32" s="19">
        <f t="shared" ref="AA32:AA40" si="13">Y32-Z32</f>
        <v>0.17189767194208655</v>
      </c>
      <c r="AB32" s="19">
        <f>AA32/AA32</f>
        <v>1</v>
      </c>
      <c r="AC32" s="19">
        <f t="shared" ref="AC32:AC40" si="14">AA32/AB32</f>
        <v>0.17189767194208655</v>
      </c>
      <c r="AD32" s="19">
        <f>AC32/AC32</f>
        <v>1</v>
      </c>
      <c r="AE32" s="19"/>
      <c r="AF32" s="19"/>
      <c r="AG32" s="20"/>
    </row>
    <row r="33" spans="2:33" x14ac:dyDescent="0.3">
      <c r="B33" s="1">
        <v>27</v>
      </c>
      <c r="E33" s="1">
        <v>0.17234362067969899</v>
      </c>
      <c r="F33" s="1">
        <v>6.83210630845771E-3</v>
      </c>
      <c r="G33" s="1">
        <f>E33-F33</f>
        <v>0.16551151437124129</v>
      </c>
      <c r="X33" s="15">
        <v>47</v>
      </c>
      <c r="Y33" s="16"/>
      <c r="Z33" s="16">
        <v>1.8076398014925301E-3</v>
      </c>
      <c r="AA33" s="16">
        <f t="shared" si="13"/>
        <v>-1.8076398014925301E-3</v>
      </c>
      <c r="AB33" s="16">
        <f>AB36+(3*(AB32-AB36)/4)</f>
        <v>0.96472768390227204</v>
      </c>
      <c r="AC33" s="16">
        <f t="shared" si="14"/>
        <v>-1.8737306202105898E-3</v>
      </c>
      <c r="AD33" s="16">
        <f>AC33/$AC$8</f>
        <v>-1.0900267578038299E-2</v>
      </c>
      <c r="AE33" s="16"/>
      <c r="AF33" s="16"/>
      <c r="AG33" s="17"/>
    </row>
    <row r="34" spans="2:33" x14ac:dyDescent="0.3">
      <c r="X34" s="15">
        <v>48</v>
      </c>
      <c r="Y34" s="16"/>
      <c r="Z34" s="16">
        <v>1.2025302338308399E-3</v>
      </c>
      <c r="AA34" s="16">
        <f t="shared" si="13"/>
        <v>-1.2025302338308399E-3</v>
      </c>
      <c r="AB34" s="16">
        <f>AB36+(2*(AB32-AB36)/4)</f>
        <v>0.92945536780454407</v>
      </c>
      <c r="AC34" s="16">
        <f t="shared" si="14"/>
        <v>-1.2938009456778144E-3</v>
      </c>
      <c r="AD34" s="16">
        <f>AC34/$AC$8</f>
        <v>-7.52657631171238E-3</v>
      </c>
      <c r="AE34" s="16"/>
      <c r="AF34" s="16"/>
      <c r="AG34" s="17"/>
    </row>
    <row r="35" spans="2:33" x14ac:dyDescent="0.3">
      <c r="X35" s="15">
        <v>49</v>
      </c>
      <c r="Y35" s="16"/>
      <c r="Z35" s="16">
        <v>1.0419726786069601E-3</v>
      </c>
      <c r="AA35" s="16">
        <f t="shared" si="13"/>
        <v>-1.0419726786069601E-3</v>
      </c>
      <c r="AB35" s="16">
        <f>AB36+(1*(AB32-AB36)/4)</f>
        <v>0.89418305170681611</v>
      </c>
      <c r="AC35" s="16">
        <f t="shared" si="14"/>
        <v>-1.1652789399419316E-3</v>
      </c>
      <c r="AD35" s="16">
        <f>AC35/$AC$8</f>
        <v>-6.7789105389078324E-3</v>
      </c>
      <c r="AE35" s="16"/>
      <c r="AF35" s="16"/>
      <c r="AG35" s="17"/>
    </row>
    <row r="36" spans="2:33" x14ac:dyDescent="0.3">
      <c r="X36" s="21">
        <v>50</v>
      </c>
      <c r="Y36" s="22">
        <v>0.14860858700652099</v>
      </c>
      <c r="Z36" s="22">
        <v>9.6383114925373096E-4</v>
      </c>
      <c r="AA36" s="22">
        <f t="shared" si="13"/>
        <v>0.14764475585726727</v>
      </c>
      <c r="AB36" s="22">
        <f>AA36/AA32</f>
        <v>0.85891073560908815</v>
      </c>
      <c r="AC36" s="22">
        <f t="shared" si="14"/>
        <v>0.17189767194208655</v>
      </c>
      <c r="AD36" s="22">
        <f>AC36/AC32</f>
        <v>1</v>
      </c>
      <c r="AE36" s="22"/>
      <c r="AF36" s="22"/>
      <c r="AG36" s="23"/>
    </row>
    <row r="37" spans="2:33" x14ac:dyDescent="0.3">
      <c r="X37" s="15">
        <v>51</v>
      </c>
      <c r="Y37" s="16"/>
      <c r="Z37" s="16">
        <v>1.0187701437810899E-3</v>
      </c>
      <c r="AA37" s="16">
        <f t="shared" si="13"/>
        <v>-1.0187701437810899E-3</v>
      </c>
      <c r="AB37" s="16">
        <f>AB40+(3*(AB36-AB40)/4)</f>
        <v>0.81773573069602834</v>
      </c>
      <c r="AC37" s="16">
        <f t="shared" si="14"/>
        <v>-1.2458427650140077E-3</v>
      </c>
      <c r="AD37" s="16">
        <f>AC37/$AC$8</f>
        <v>-7.2475836987119886E-3</v>
      </c>
      <c r="AE37" s="16"/>
      <c r="AF37" s="16"/>
      <c r="AG37" s="17"/>
    </row>
    <row r="38" spans="2:33" x14ac:dyDescent="0.3">
      <c r="X38" s="15">
        <v>52</v>
      </c>
      <c r="Y38" s="16"/>
      <c r="Z38" s="16">
        <v>9.8767237960199002E-4</v>
      </c>
      <c r="AA38" s="16">
        <f t="shared" si="13"/>
        <v>-9.8767237960199002E-4</v>
      </c>
      <c r="AB38" s="16">
        <f>AB40+(2*(AB36-AB40)/4)</f>
        <v>0.77656072578296853</v>
      </c>
      <c r="AC38" s="16">
        <f t="shared" si="14"/>
        <v>-1.2718546622431464E-3</v>
      </c>
      <c r="AD38" s="16">
        <f>AC38/$AC$8</f>
        <v>-7.3989056854222119E-3</v>
      </c>
      <c r="AE38" s="16"/>
      <c r="AF38" s="16"/>
      <c r="AG38" s="17"/>
    </row>
    <row r="39" spans="2:33" x14ac:dyDescent="0.3">
      <c r="X39" s="15">
        <v>53</v>
      </c>
      <c r="Y39" s="16"/>
      <c r="Z39" s="16">
        <v>9.4851849701492604E-4</v>
      </c>
      <c r="AA39" s="16">
        <f t="shared" si="13"/>
        <v>-9.4851849701492604E-4</v>
      </c>
      <c r="AB39" s="16">
        <f>AB40+(1*(AB36-AB40)/4)</f>
        <v>0.73538572086990861</v>
      </c>
      <c r="AC39" s="16">
        <f t="shared" si="14"/>
        <v>-1.2898244691138367E-3</v>
      </c>
      <c r="AD39" s="16">
        <f>AC39/$AC$8</f>
        <v>-7.5034434995046766E-3</v>
      </c>
      <c r="AE39" s="16"/>
      <c r="AF39" s="16"/>
      <c r="AG39" s="17"/>
    </row>
    <row r="40" spans="2:33" ht="15" thickBot="1" x14ac:dyDescent="0.35">
      <c r="X40" s="24">
        <v>54</v>
      </c>
      <c r="Y40" s="25">
        <v>0.12029514187391301</v>
      </c>
      <c r="Z40" s="25">
        <v>9.6193596368159299E-4</v>
      </c>
      <c r="AA40" s="25">
        <f t="shared" si="13"/>
        <v>0.11933320591023142</v>
      </c>
      <c r="AB40" s="25">
        <f>AA40/AA32</f>
        <v>0.6942107159568488</v>
      </c>
      <c r="AC40" s="25">
        <f t="shared" si="14"/>
        <v>0.17189767194208655</v>
      </c>
      <c r="AD40" s="25">
        <f>AC40/AC32</f>
        <v>1</v>
      </c>
      <c r="AE40" s="25"/>
      <c r="AF40" s="25"/>
      <c r="AG40" s="26"/>
    </row>
    <row r="42" spans="2:33" x14ac:dyDescent="0.3">
      <c r="X42"/>
      <c r="Y42"/>
      <c r="Z42"/>
      <c r="AA42"/>
      <c r="AB42"/>
      <c r="AC42"/>
      <c r="AD42"/>
      <c r="AE42"/>
      <c r="AF42"/>
      <c r="AG42"/>
    </row>
    <row r="43" spans="2:33" x14ac:dyDescent="0.3">
      <c r="X43"/>
      <c r="Y43"/>
      <c r="Z43"/>
      <c r="AA43"/>
      <c r="AB43"/>
      <c r="AC43"/>
      <c r="AD43"/>
      <c r="AE43"/>
      <c r="AF43"/>
      <c r="AG43"/>
    </row>
    <row r="44" spans="2:33" x14ac:dyDescent="0.3">
      <c r="X44"/>
      <c r="Y44"/>
      <c r="Z44"/>
      <c r="AA44"/>
      <c r="AB44"/>
      <c r="AC44"/>
      <c r="AD44"/>
      <c r="AE44"/>
      <c r="AF44"/>
      <c r="AG44"/>
    </row>
    <row r="45" spans="2:33" x14ac:dyDescent="0.3">
      <c r="X45"/>
      <c r="Y45"/>
      <c r="Z45"/>
      <c r="AA45"/>
      <c r="AB45"/>
      <c r="AC45"/>
      <c r="AD45"/>
      <c r="AE45"/>
      <c r="AF45"/>
      <c r="AG45"/>
    </row>
    <row r="46" spans="2:33" x14ac:dyDescent="0.3">
      <c r="X46"/>
      <c r="Y46"/>
      <c r="Z46"/>
      <c r="AA46"/>
      <c r="AB46"/>
      <c r="AC46"/>
      <c r="AD46"/>
      <c r="AE46"/>
      <c r="AF46"/>
      <c r="AG46"/>
    </row>
    <row r="47" spans="2:33" x14ac:dyDescent="0.3">
      <c r="X47"/>
      <c r="Y47"/>
      <c r="Z47"/>
      <c r="AA47"/>
      <c r="AB47"/>
      <c r="AC47"/>
      <c r="AD47"/>
      <c r="AE47"/>
      <c r="AF47"/>
      <c r="AG47"/>
    </row>
    <row r="48" spans="2:33" x14ac:dyDescent="0.3">
      <c r="X48"/>
      <c r="Y48"/>
      <c r="Z48"/>
      <c r="AA48"/>
      <c r="AB48"/>
      <c r="AC48"/>
      <c r="AD48"/>
      <c r="AE48"/>
      <c r="AF48"/>
      <c r="AG48"/>
    </row>
    <row r="49" spans="2:33" x14ac:dyDescent="0.3">
      <c r="X49"/>
      <c r="Y49"/>
      <c r="Z49"/>
      <c r="AA49"/>
      <c r="AB49"/>
      <c r="AC49"/>
      <c r="AD49"/>
      <c r="AE49"/>
      <c r="AF49"/>
      <c r="AG49"/>
    </row>
    <row r="50" spans="2:33" x14ac:dyDescent="0.3">
      <c r="X50"/>
      <c r="Y50"/>
      <c r="Z50"/>
      <c r="AA50"/>
      <c r="AB50"/>
      <c r="AC50"/>
      <c r="AD50"/>
      <c r="AE50"/>
      <c r="AF50"/>
      <c r="AG50"/>
    </row>
    <row r="51" spans="2:33" x14ac:dyDescent="0.3">
      <c r="X51"/>
      <c r="Y51"/>
      <c r="Z51"/>
      <c r="AA51"/>
      <c r="AB51"/>
      <c r="AC51"/>
      <c r="AD51"/>
      <c r="AE51"/>
      <c r="AF51"/>
      <c r="AG51"/>
    </row>
    <row r="52" spans="2:33" x14ac:dyDescent="0.3">
      <c r="X52"/>
      <c r="Y52"/>
      <c r="Z52"/>
      <c r="AA52"/>
      <c r="AB52"/>
      <c r="AC52"/>
      <c r="AD52"/>
      <c r="AE52"/>
      <c r="AF52"/>
      <c r="AG52"/>
    </row>
    <row r="54" spans="2:33" ht="15" thickBot="1" x14ac:dyDescent="0.35"/>
    <row r="55" spans="2:33" ht="15" thickBot="1" x14ac:dyDescent="0.35">
      <c r="B55" s="55" t="s">
        <v>8</v>
      </c>
      <c r="C55" s="56"/>
      <c r="D55" s="56"/>
      <c r="E55" s="56"/>
      <c r="F55" s="56"/>
      <c r="G55" s="56"/>
      <c r="H55" s="56"/>
      <c r="I55" s="56"/>
      <c r="J55" s="56"/>
      <c r="K55" s="57"/>
    </row>
    <row r="56" spans="2:33" ht="29.4" thickBot="1" x14ac:dyDescent="0.35">
      <c r="B56" s="11" t="s">
        <v>4</v>
      </c>
      <c r="C56" s="12" t="s">
        <v>5</v>
      </c>
      <c r="D56" s="12" t="s">
        <v>17</v>
      </c>
      <c r="E56" s="12" t="s">
        <v>6</v>
      </c>
      <c r="F56" s="12" t="s">
        <v>7</v>
      </c>
      <c r="G56" s="12" t="s">
        <v>10</v>
      </c>
      <c r="H56" s="12" t="s">
        <v>21</v>
      </c>
      <c r="I56" s="12" t="s">
        <v>22</v>
      </c>
      <c r="J56" s="12" t="s">
        <v>24</v>
      </c>
      <c r="K56" s="13" t="s">
        <v>25</v>
      </c>
    </row>
    <row r="57" spans="2:33" x14ac:dyDescent="0.3">
      <c r="B57" s="30"/>
      <c r="C57" s="30"/>
      <c r="D57" s="30">
        <f t="shared" ref="D57:D68" si="15">C57/$O$4</f>
        <v>0</v>
      </c>
      <c r="E57" s="30"/>
      <c r="F57" s="30"/>
      <c r="G57" s="30">
        <f>E57-F57</f>
        <v>0</v>
      </c>
      <c r="H57" s="31">
        <f>F57/$C$4</f>
        <v>0</v>
      </c>
      <c r="I57" s="31">
        <f>G57/$C$4</f>
        <v>0</v>
      </c>
      <c r="J57" s="30"/>
      <c r="K57" s="30"/>
    </row>
    <row r="58" spans="2:33" x14ac:dyDescent="0.3">
      <c r="B58" s="30"/>
      <c r="C58" s="30"/>
      <c r="D58" s="30">
        <f t="shared" si="15"/>
        <v>0</v>
      </c>
      <c r="E58" s="30"/>
      <c r="F58" s="30"/>
      <c r="G58" s="30">
        <f t="shared" ref="G58:G68" si="16">E58-F58</f>
        <v>0</v>
      </c>
      <c r="H58" s="31">
        <f t="shared" ref="H58:I68" si="17">F58/$C$4</f>
        <v>0</v>
      </c>
      <c r="I58" s="31">
        <f t="shared" si="17"/>
        <v>0</v>
      </c>
      <c r="J58" s="30"/>
      <c r="K58" s="30"/>
    </row>
    <row r="59" spans="2:33" x14ac:dyDescent="0.3">
      <c r="B59" s="30"/>
      <c r="C59" s="30"/>
      <c r="D59" s="30">
        <f t="shared" si="15"/>
        <v>0</v>
      </c>
      <c r="E59" s="30"/>
      <c r="F59" s="30"/>
      <c r="G59" s="30">
        <f t="shared" si="16"/>
        <v>0</v>
      </c>
      <c r="H59" s="31">
        <f t="shared" si="17"/>
        <v>0</v>
      </c>
      <c r="I59" s="31">
        <f>G59/$C$4</f>
        <v>0</v>
      </c>
      <c r="J59" s="30"/>
      <c r="K59" s="30"/>
    </row>
    <row r="60" spans="2:33" x14ac:dyDescent="0.3">
      <c r="B60" s="30"/>
      <c r="C60" s="30"/>
      <c r="D60" s="30">
        <f t="shared" si="15"/>
        <v>0</v>
      </c>
      <c r="E60" s="30"/>
      <c r="F60" s="30"/>
      <c r="G60" s="30">
        <f t="shared" si="16"/>
        <v>0</v>
      </c>
      <c r="H60" s="31">
        <f t="shared" si="17"/>
        <v>0</v>
      </c>
      <c r="I60" s="31">
        <f t="shared" si="17"/>
        <v>0</v>
      </c>
      <c r="J60" s="30"/>
      <c r="K60" s="30"/>
    </row>
    <row r="61" spans="2:33" x14ac:dyDescent="0.3">
      <c r="B61" s="30"/>
      <c r="C61" s="30"/>
      <c r="D61" s="30">
        <f t="shared" si="15"/>
        <v>0</v>
      </c>
      <c r="E61" s="30"/>
      <c r="F61" s="30"/>
      <c r="G61" s="30">
        <f t="shared" si="16"/>
        <v>0</v>
      </c>
      <c r="H61" s="31">
        <f t="shared" si="17"/>
        <v>0</v>
      </c>
      <c r="I61" s="31">
        <f>G61/$C$4</f>
        <v>0</v>
      </c>
      <c r="J61" s="30"/>
      <c r="K61" s="30"/>
    </row>
    <row r="62" spans="2:33" x14ac:dyDescent="0.3">
      <c r="B62" s="30"/>
      <c r="C62" s="30"/>
      <c r="D62" s="30">
        <f t="shared" si="15"/>
        <v>0</v>
      </c>
      <c r="E62" s="30"/>
      <c r="F62" s="30"/>
      <c r="G62" s="30">
        <f t="shared" si="16"/>
        <v>0</v>
      </c>
      <c r="H62" s="31">
        <f t="shared" si="17"/>
        <v>0</v>
      </c>
      <c r="I62" s="31">
        <f t="shared" si="17"/>
        <v>0</v>
      </c>
      <c r="J62" s="30"/>
      <c r="K62" s="30"/>
    </row>
    <row r="63" spans="2:33" x14ac:dyDescent="0.3">
      <c r="B63" s="30"/>
      <c r="C63" s="30"/>
      <c r="D63" s="30">
        <f t="shared" si="15"/>
        <v>0</v>
      </c>
      <c r="E63" s="30"/>
      <c r="F63" s="30"/>
      <c r="G63" s="30">
        <f t="shared" si="16"/>
        <v>0</v>
      </c>
      <c r="H63" s="31">
        <f t="shared" si="17"/>
        <v>0</v>
      </c>
      <c r="I63" s="31">
        <f t="shared" si="17"/>
        <v>0</v>
      </c>
      <c r="J63" s="30"/>
      <c r="K63" s="30"/>
    </row>
    <row r="64" spans="2:33" x14ac:dyDescent="0.3">
      <c r="B64" s="30"/>
      <c r="C64" s="30"/>
      <c r="D64" s="30">
        <f t="shared" si="15"/>
        <v>0</v>
      </c>
      <c r="E64" s="30"/>
      <c r="F64" s="30"/>
      <c r="G64" s="30">
        <f t="shared" si="16"/>
        <v>0</v>
      </c>
      <c r="H64" s="31">
        <f t="shared" si="17"/>
        <v>0</v>
      </c>
      <c r="I64" s="31">
        <f t="shared" si="17"/>
        <v>0</v>
      </c>
      <c r="J64" s="30"/>
      <c r="K64" s="30"/>
    </row>
    <row r="65" spans="2:11" x14ac:dyDescent="0.3">
      <c r="B65" s="30"/>
      <c r="C65" s="30"/>
      <c r="D65" s="30">
        <f t="shared" si="15"/>
        <v>0</v>
      </c>
      <c r="E65" s="30"/>
      <c r="F65" s="30"/>
      <c r="G65" s="30">
        <f t="shared" si="16"/>
        <v>0</v>
      </c>
      <c r="H65" s="31">
        <f t="shared" si="17"/>
        <v>0</v>
      </c>
      <c r="I65" s="31">
        <f t="shared" si="17"/>
        <v>0</v>
      </c>
      <c r="J65" s="30"/>
      <c r="K65" s="30"/>
    </row>
    <row r="66" spans="2:11" x14ac:dyDescent="0.3">
      <c r="B66" s="30"/>
      <c r="C66" s="30"/>
      <c r="D66" s="30">
        <f t="shared" si="15"/>
        <v>0</v>
      </c>
      <c r="E66" s="30"/>
      <c r="F66" s="30"/>
      <c r="G66" s="30">
        <f t="shared" si="16"/>
        <v>0</v>
      </c>
      <c r="H66" s="31">
        <f t="shared" si="17"/>
        <v>0</v>
      </c>
      <c r="I66" s="31">
        <f t="shared" si="17"/>
        <v>0</v>
      </c>
      <c r="J66" s="30"/>
      <c r="K66" s="30"/>
    </row>
    <row r="67" spans="2:11" x14ac:dyDescent="0.3">
      <c r="B67" s="30"/>
      <c r="C67" s="30"/>
      <c r="D67" s="30">
        <f t="shared" si="15"/>
        <v>0</v>
      </c>
      <c r="E67" s="30"/>
      <c r="F67" s="30"/>
      <c r="G67" s="30">
        <f t="shared" si="16"/>
        <v>0</v>
      </c>
      <c r="H67" s="31">
        <f t="shared" si="17"/>
        <v>0</v>
      </c>
      <c r="I67" s="31">
        <f t="shared" si="17"/>
        <v>0</v>
      </c>
      <c r="J67" s="30"/>
      <c r="K67" s="30"/>
    </row>
    <row r="68" spans="2:11" x14ac:dyDescent="0.3">
      <c r="B68" s="30"/>
      <c r="C68" s="30"/>
      <c r="D68" s="30">
        <f t="shared" si="15"/>
        <v>0</v>
      </c>
      <c r="E68" s="30"/>
      <c r="F68" s="30"/>
      <c r="G68" s="30">
        <f t="shared" si="16"/>
        <v>0</v>
      </c>
      <c r="H68" s="31">
        <f t="shared" si="17"/>
        <v>0</v>
      </c>
      <c r="I68" s="31">
        <f t="shared" si="17"/>
        <v>0</v>
      </c>
      <c r="J68" s="30"/>
      <c r="K68" s="30"/>
    </row>
  </sheetData>
  <mergeCells count="8">
    <mergeCell ref="B31:G31"/>
    <mergeCell ref="B55:K55"/>
    <mergeCell ref="B6:K6"/>
    <mergeCell ref="M6:V6"/>
    <mergeCell ref="X6:AG6"/>
    <mergeCell ref="X30:AG30"/>
    <mergeCell ref="B27:J27"/>
    <mergeCell ref="X18:AL1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8"/>
  <sheetViews>
    <sheetView topLeftCell="Q10" workbookViewId="0">
      <selection activeCell="AG21" sqref="AG21:AG27"/>
    </sheetView>
  </sheetViews>
  <sheetFormatPr defaultColWidth="8.6640625" defaultRowHeight="14.4" x14ac:dyDescent="0.3"/>
  <cols>
    <col min="1" max="1" width="8.664062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13.33203125" style="1" bestFit="1" customWidth="1"/>
    <col min="7" max="7" width="8.664062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12.109375" style="1" bestFit="1" customWidth="1"/>
    <col min="13" max="13" width="5.664062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6640625" style="1" customWidth="1"/>
    <col min="19" max="20" width="8.6640625" style="1"/>
    <col min="21" max="21" width="9.6640625" style="1" customWidth="1"/>
    <col min="22" max="28" width="8.6640625" style="1"/>
    <col min="29" max="29" width="11.6640625" style="1" customWidth="1"/>
    <col min="30" max="31" width="8.6640625" style="1"/>
    <col min="32" max="32" width="11" style="1" customWidth="1"/>
    <col min="33" max="16384" width="8.6640625" style="1"/>
  </cols>
  <sheetData>
    <row r="1" spans="1:33" ht="15" thickBot="1" x14ac:dyDescent="0.35"/>
    <row r="2" spans="1:33" ht="16.2" thickBot="1" x14ac:dyDescent="0.35">
      <c r="B2" s="8" t="s">
        <v>0</v>
      </c>
      <c r="C2" s="2">
        <v>44685</v>
      </c>
      <c r="E2" s="8" t="s">
        <v>28</v>
      </c>
      <c r="F2" s="3">
        <v>11</v>
      </c>
      <c r="H2" s="8" t="s">
        <v>1</v>
      </c>
      <c r="I2" s="4"/>
      <c r="K2" s="8" t="s">
        <v>2</v>
      </c>
      <c r="L2" s="2" t="s">
        <v>29</v>
      </c>
      <c r="N2" s="8" t="s">
        <v>3</v>
      </c>
      <c r="O2" s="3">
        <v>1.078E-2</v>
      </c>
    </row>
    <row r="3" spans="1:33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33" ht="16.2" thickBot="1" x14ac:dyDescent="0.35">
      <c r="B4" s="8" t="s">
        <v>19</v>
      </c>
      <c r="C4" s="29">
        <f>G29</f>
        <v>4.2608875393034831E-2</v>
      </c>
      <c r="E4" s="8" t="s">
        <v>20</v>
      </c>
      <c r="F4" s="3">
        <f>G33</f>
        <v>0.20103987671312576</v>
      </c>
      <c r="H4" s="8"/>
      <c r="I4" s="4"/>
      <c r="K4" s="8" t="s">
        <v>41</v>
      </c>
      <c r="L4" s="44" t="e">
        <f>#REF!</f>
        <v>#REF!</v>
      </c>
      <c r="N4" s="8" t="s">
        <v>9</v>
      </c>
      <c r="O4" s="3">
        <v>11</v>
      </c>
    </row>
    <row r="5" spans="1:33" ht="15" thickBot="1" x14ac:dyDescent="0.35"/>
    <row r="6" spans="1:33" ht="15" thickBot="1" x14ac:dyDescent="0.35">
      <c r="B6" s="55" t="s">
        <v>8</v>
      </c>
      <c r="C6" s="56"/>
      <c r="D6" s="56"/>
      <c r="E6" s="56"/>
      <c r="F6" s="56"/>
      <c r="G6" s="56"/>
      <c r="H6" s="56"/>
      <c r="I6" s="56"/>
      <c r="J6" s="56"/>
      <c r="K6" s="57"/>
      <c r="M6" s="55" t="s">
        <v>16</v>
      </c>
      <c r="N6" s="56"/>
      <c r="O6" s="56"/>
      <c r="P6" s="56"/>
      <c r="Q6" s="56"/>
      <c r="R6" s="56"/>
      <c r="S6" s="56"/>
      <c r="T6" s="56"/>
      <c r="U6" s="56"/>
      <c r="V6" s="57"/>
      <c r="X6" s="55" t="s">
        <v>31</v>
      </c>
      <c r="Y6" s="56"/>
      <c r="Z6" s="56"/>
      <c r="AA6" s="56"/>
      <c r="AB6" s="56"/>
      <c r="AC6" s="56"/>
      <c r="AD6" s="56"/>
      <c r="AE6" s="56"/>
      <c r="AF6" s="56"/>
      <c r="AG6" s="57"/>
    </row>
    <row r="7" spans="1:33" s="14" customFormat="1" ht="29.4" thickBot="1" x14ac:dyDescent="0.35">
      <c r="B7" s="11" t="s">
        <v>4</v>
      </c>
      <c r="C7" s="12" t="s">
        <v>5</v>
      </c>
      <c r="D7" s="12" t="s">
        <v>17</v>
      </c>
      <c r="E7" s="12" t="s">
        <v>6</v>
      </c>
      <c r="F7" s="12" t="s">
        <v>7</v>
      </c>
      <c r="G7" s="12" t="s">
        <v>10</v>
      </c>
      <c r="H7" s="12" t="s">
        <v>21</v>
      </c>
      <c r="I7" s="12" t="s">
        <v>22</v>
      </c>
      <c r="J7" s="12" t="s">
        <v>33</v>
      </c>
      <c r="K7" s="13" t="s">
        <v>34</v>
      </c>
      <c r="M7" s="11" t="s">
        <v>4</v>
      </c>
      <c r="N7" s="12" t="s">
        <v>6</v>
      </c>
      <c r="O7" s="12" t="s">
        <v>7</v>
      </c>
      <c r="P7" s="12" t="s">
        <v>10</v>
      </c>
      <c r="Q7" s="12" t="s">
        <v>11</v>
      </c>
      <c r="R7" s="12" t="s">
        <v>12</v>
      </c>
      <c r="S7" s="12" t="s">
        <v>13</v>
      </c>
      <c r="T7" s="12" t="s">
        <v>14</v>
      </c>
      <c r="U7" s="12" t="s">
        <v>15</v>
      </c>
      <c r="V7" s="12" t="s">
        <v>18</v>
      </c>
      <c r="X7" s="11" t="s">
        <v>4</v>
      </c>
      <c r="Y7" s="12" t="s">
        <v>6</v>
      </c>
      <c r="Z7" s="12" t="s">
        <v>7</v>
      </c>
      <c r="AA7" s="12" t="s">
        <v>10</v>
      </c>
      <c r="AB7" s="12" t="s">
        <v>11</v>
      </c>
      <c r="AC7" s="12" t="s">
        <v>12</v>
      </c>
      <c r="AD7" s="12" t="s">
        <v>13</v>
      </c>
      <c r="AE7" s="12" t="s">
        <v>14</v>
      </c>
      <c r="AF7" s="12" t="s">
        <v>15</v>
      </c>
      <c r="AG7" s="12" t="s">
        <v>18</v>
      </c>
    </row>
    <row r="8" spans="1:33" x14ac:dyDescent="0.3">
      <c r="B8" s="32"/>
      <c r="C8" s="32"/>
      <c r="D8" s="35"/>
      <c r="E8" s="35"/>
      <c r="F8" s="35"/>
      <c r="G8" s="1">
        <f>E8-F8</f>
        <v>0</v>
      </c>
      <c r="H8" s="33" t="e">
        <f t="shared" ref="H8:I12" si="0">F8/$G$13</f>
        <v>#DIV/0!</v>
      </c>
      <c r="I8" s="33" t="e">
        <f t="shared" si="0"/>
        <v>#DIV/0!</v>
      </c>
      <c r="J8" s="32">
        <f>$J$13+(C8-$C$13)</f>
        <v>0</v>
      </c>
      <c r="K8" s="32" t="e">
        <f t="shared" ref="K8:K18" si="1">J8/$J$13</f>
        <v>#DIV/0!</v>
      </c>
      <c r="M8" s="18">
        <v>74</v>
      </c>
      <c r="N8" s="19">
        <v>0.200879280770588</v>
      </c>
      <c r="O8" s="19">
        <v>5.73918064079601E-3</v>
      </c>
      <c r="P8" s="19">
        <f t="shared" ref="P8:P16" si="2">N8-O8</f>
        <v>0.19514010012979199</v>
      </c>
      <c r="Q8" s="19">
        <f>P8/P8</f>
        <v>1</v>
      </c>
      <c r="R8" s="19">
        <f t="shared" ref="R8:R16" si="3">P8/Q8</f>
        <v>0.19514010012979199</v>
      </c>
      <c r="S8" s="19">
        <f>R8/R8</f>
        <v>1</v>
      </c>
      <c r="T8" s="19"/>
      <c r="U8" s="19"/>
      <c r="V8" s="20"/>
      <c r="X8" s="18">
        <v>88</v>
      </c>
      <c r="Y8" s="19">
        <v>0.18271679754782599</v>
      </c>
      <c r="Z8" s="19">
        <v>1.6011472059701401E-3</v>
      </c>
      <c r="AA8" s="19">
        <f t="shared" ref="AA8:AA16" si="4">Y8-Z8</f>
        <v>0.18111565034185587</v>
      </c>
      <c r="AB8" s="19">
        <f>AA8/AA8</f>
        <v>1</v>
      </c>
      <c r="AC8" s="19">
        <f t="shared" ref="AC8:AC16" si="5">AA8/AB8</f>
        <v>0.18111565034185587</v>
      </c>
      <c r="AD8" s="19">
        <f>AC8/AC8</f>
        <v>1</v>
      </c>
      <c r="AE8" s="19"/>
      <c r="AF8" s="19"/>
      <c r="AG8" s="20"/>
    </row>
    <row r="9" spans="1:33" x14ac:dyDescent="0.3">
      <c r="B9" s="32"/>
      <c r="C9" s="32"/>
      <c r="D9" s="35"/>
      <c r="E9" s="35"/>
      <c r="F9" s="35"/>
      <c r="G9" s="1">
        <f t="shared" ref="G9:G18" si="6">E9-F9</f>
        <v>0</v>
      </c>
      <c r="H9" s="33" t="e">
        <f t="shared" si="0"/>
        <v>#DIV/0!</v>
      </c>
      <c r="I9" s="33" t="e">
        <f t="shared" si="0"/>
        <v>#DIV/0!</v>
      </c>
      <c r="J9" s="32">
        <f>$J$13+(C9-$C$13)</f>
        <v>0</v>
      </c>
      <c r="K9" s="32" t="e">
        <f t="shared" si="1"/>
        <v>#DIV/0!</v>
      </c>
      <c r="M9" s="15">
        <v>75</v>
      </c>
      <c r="N9" s="16">
        <v>0.15720309154901899</v>
      </c>
      <c r="O9" s="16">
        <v>4.5873720094527304E-3</v>
      </c>
      <c r="P9" s="16">
        <f t="shared" si="2"/>
        <v>0.15261571953956626</v>
      </c>
      <c r="Q9" s="16">
        <f>Q12+(3*(Q8-Q12)/4)</f>
        <v>0.99768033508158416</v>
      </c>
      <c r="R9" s="16">
        <f t="shared" si="3"/>
        <v>0.15297055998110487</v>
      </c>
      <c r="S9" s="16">
        <f>R9/$R$8</f>
        <v>0.78390120677072916</v>
      </c>
      <c r="T9" s="16">
        <v>7.7056862745098202</v>
      </c>
      <c r="U9" s="16">
        <f>T9/$O$4</f>
        <v>0.70051693404634729</v>
      </c>
      <c r="V9" s="17">
        <f>U9/0.55</f>
        <v>1.2736671528115404</v>
      </c>
      <c r="X9" s="15">
        <v>89</v>
      </c>
      <c r="Y9" s="16"/>
      <c r="Z9" s="16">
        <v>1.89509636965174E-3</v>
      </c>
      <c r="AA9" s="16">
        <f t="shared" si="4"/>
        <v>-1.89509636965174E-3</v>
      </c>
      <c r="AB9" s="16">
        <f>AB12+(3*(AB8-AB12)/4)</f>
        <v>0.97913916033739101</v>
      </c>
      <c r="AC9" s="16">
        <f t="shared" si="5"/>
        <v>-1.9354719394521296E-3</v>
      </c>
      <c r="AD9" s="16">
        <f>AC9/$AC$8</f>
        <v>-1.0686387044956775E-2</v>
      </c>
      <c r="AE9" s="16"/>
      <c r="AF9" s="16"/>
      <c r="AG9" s="17"/>
    </row>
    <row r="10" spans="1:33" x14ac:dyDescent="0.3">
      <c r="B10" s="32"/>
      <c r="C10" s="32"/>
      <c r="D10" s="35"/>
      <c r="E10" s="35"/>
      <c r="F10" s="35"/>
      <c r="G10" s="1">
        <f t="shared" si="6"/>
        <v>0</v>
      </c>
      <c r="H10" s="33" t="e">
        <f t="shared" si="0"/>
        <v>#DIV/0!</v>
      </c>
      <c r="I10" s="33" t="e">
        <f t="shared" si="0"/>
        <v>#DIV/0!</v>
      </c>
      <c r="J10" s="32">
        <f>$J$13+(C10-$C$13)</f>
        <v>0</v>
      </c>
      <c r="K10" s="32" t="e">
        <f t="shared" si="1"/>
        <v>#DIV/0!</v>
      </c>
      <c r="M10" s="15">
        <v>76</v>
      </c>
      <c r="N10" s="16">
        <v>0.122208162115384</v>
      </c>
      <c r="O10" s="16">
        <v>3.9465902761193997E-3</v>
      </c>
      <c r="P10" s="16">
        <f t="shared" si="2"/>
        <v>0.1182615718392646</v>
      </c>
      <c r="Q10" s="16">
        <f>Q12+(2*(Q8-Q12)/4)</f>
        <v>0.99536067016316832</v>
      </c>
      <c r="R10" s="16">
        <f t="shared" si="3"/>
        <v>0.11881278353089651</v>
      </c>
      <c r="S10" s="16">
        <f>R10/$R$8</f>
        <v>0.60885888370392094</v>
      </c>
      <c r="T10" s="16">
        <v>17.667448717948702</v>
      </c>
      <c r="U10" s="16">
        <f>T10/$O$4</f>
        <v>1.6061317016317</v>
      </c>
      <c r="V10" s="17">
        <f>U10/0.55</f>
        <v>2.9202394575121815</v>
      </c>
      <c r="X10" s="15">
        <v>90</v>
      </c>
      <c r="Y10" s="16"/>
      <c r="Z10" s="16">
        <v>1.4761121069651699E-3</v>
      </c>
      <c r="AA10" s="16">
        <f t="shared" si="4"/>
        <v>-1.4761121069651699E-3</v>
      </c>
      <c r="AB10" s="16">
        <f>AB12+(2*(AB8-AB12)/4)</f>
        <v>0.95827832067478202</v>
      </c>
      <c r="AC10" s="16">
        <f t="shared" si="5"/>
        <v>-1.5403793189495819E-3</v>
      </c>
      <c r="AD10" s="16">
        <f>AC10/$AC$8</f>
        <v>-8.5049487222231511E-3</v>
      </c>
      <c r="AE10" s="16"/>
      <c r="AF10" s="16"/>
      <c r="AG10" s="17"/>
    </row>
    <row r="11" spans="1:33" x14ac:dyDescent="0.3">
      <c r="B11" s="32"/>
      <c r="C11" s="32"/>
      <c r="D11" s="35"/>
      <c r="E11" s="35"/>
      <c r="F11" s="35"/>
      <c r="G11" s="1">
        <f t="shared" si="6"/>
        <v>0</v>
      </c>
      <c r="H11" s="33" t="e">
        <f t="shared" si="0"/>
        <v>#DIV/0!</v>
      </c>
      <c r="I11" s="33" t="e">
        <f t="shared" si="0"/>
        <v>#DIV/0!</v>
      </c>
      <c r="J11" s="32">
        <f>$J$13+(C11-$C$13)</f>
        <v>0</v>
      </c>
      <c r="K11" s="32" t="e">
        <f t="shared" si="1"/>
        <v>#DIV/0!</v>
      </c>
      <c r="M11" s="15">
        <v>77</v>
      </c>
      <c r="N11" s="16">
        <v>8.0903460466666605E-2</v>
      </c>
      <c r="O11" s="16">
        <v>3.78556414975124E-3</v>
      </c>
      <c r="P11" s="16">
        <f t="shared" si="2"/>
        <v>7.711789631691536E-2</v>
      </c>
      <c r="Q11" s="16">
        <f>Q12+(1*(Q8-Q12)/4)</f>
        <v>0.99304100524475258</v>
      </c>
      <c r="R11" s="16">
        <f t="shared" si="3"/>
        <v>7.76583201596074E-2</v>
      </c>
      <c r="S11" s="16">
        <f>R11/$R$8</f>
        <v>0.39796187512436004</v>
      </c>
      <c r="T11" s="16">
        <v>32.607041666666603</v>
      </c>
      <c r="U11" s="16">
        <f>T11/$O$4</f>
        <v>2.9642765151515094</v>
      </c>
      <c r="V11" s="17">
        <f>U11/0.55</f>
        <v>5.3895936639118345</v>
      </c>
      <c r="X11" s="15">
        <v>91</v>
      </c>
      <c r="Y11" s="16"/>
      <c r="Z11" s="16">
        <v>1.61235937462686E-3</v>
      </c>
      <c r="AA11" s="16">
        <f t="shared" si="4"/>
        <v>-1.61235937462686E-3</v>
      </c>
      <c r="AB11" s="16">
        <f>AB12+(1*(AB8-AB12)/4)</f>
        <v>0.93741748101217315</v>
      </c>
      <c r="AC11" s="16">
        <f t="shared" si="5"/>
        <v>-1.7200013945610666E-3</v>
      </c>
      <c r="AD11" s="16">
        <f>AC11/$AC$8</f>
        <v>-9.4967021972676754E-3</v>
      </c>
      <c r="AE11" s="16"/>
      <c r="AF11" s="16"/>
      <c r="AG11" s="17"/>
    </row>
    <row r="12" spans="1:33" x14ac:dyDescent="0.3">
      <c r="B12" s="32"/>
      <c r="C12" s="32"/>
      <c r="D12" s="35"/>
      <c r="E12" s="35"/>
      <c r="F12" s="35"/>
      <c r="G12" s="1">
        <f t="shared" si="6"/>
        <v>0</v>
      </c>
      <c r="H12" s="33" t="e">
        <f t="shared" si="0"/>
        <v>#DIV/0!</v>
      </c>
      <c r="I12" s="33" t="e">
        <f t="shared" si="0"/>
        <v>#DIV/0!</v>
      </c>
      <c r="J12" s="32">
        <f>$J$13+(C12-$C$13)</f>
        <v>0</v>
      </c>
      <c r="K12" s="32" t="e">
        <f t="shared" si="1"/>
        <v>#DIV/0!</v>
      </c>
      <c r="M12" s="21">
        <v>78</v>
      </c>
      <c r="N12" s="22">
        <v>0.19670598836842099</v>
      </c>
      <c r="O12" s="22">
        <v>3.3765268164179102E-3</v>
      </c>
      <c r="P12" s="22">
        <f t="shared" si="2"/>
        <v>0.19332946155200309</v>
      </c>
      <c r="Q12" s="22">
        <f>P12/P8</f>
        <v>0.99072134032633674</v>
      </c>
      <c r="R12" s="22">
        <f t="shared" si="3"/>
        <v>0.19514010012979199</v>
      </c>
      <c r="S12" s="22">
        <f>R12/R8</f>
        <v>1</v>
      </c>
      <c r="T12" s="22"/>
      <c r="U12" s="22"/>
      <c r="V12" s="23"/>
      <c r="X12" s="21">
        <v>92</v>
      </c>
      <c r="Y12" s="22">
        <v>0.167494657655263</v>
      </c>
      <c r="Z12" s="22">
        <v>1.4919054820895501E-3</v>
      </c>
      <c r="AA12" s="22">
        <f t="shared" si="4"/>
        <v>0.16600275217317345</v>
      </c>
      <c r="AB12" s="22">
        <f>AA12/AA8</f>
        <v>0.91655664134956416</v>
      </c>
      <c r="AC12" s="22">
        <f t="shared" si="5"/>
        <v>0.18111565034185587</v>
      </c>
      <c r="AD12" s="22">
        <f>AC12/AC8</f>
        <v>1</v>
      </c>
      <c r="AE12" s="22"/>
      <c r="AF12" s="22"/>
      <c r="AG12" s="23"/>
    </row>
    <row r="13" spans="1:33" x14ac:dyDescent="0.3">
      <c r="B13" s="32"/>
      <c r="C13" s="32"/>
      <c r="D13" s="35"/>
      <c r="E13" s="35"/>
      <c r="F13" s="35"/>
      <c r="G13" s="1">
        <f t="shared" si="6"/>
        <v>0</v>
      </c>
      <c r="H13" s="33" t="e">
        <f>F13/$G$13</f>
        <v>#DIV/0!</v>
      </c>
      <c r="I13" s="33" t="e">
        <f>G13/$G$13</f>
        <v>#DIV/0!</v>
      </c>
      <c r="J13" s="32">
        <f>C13*0.55</f>
        <v>0</v>
      </c>
      <c r="K13" s="32" t="e">
        <f t="shared" si="1"/>
        <v>#DIV/0!</v>
      </c>
      <c r="M13" s="15">
        <v>79</v>
      </c>
      <c r="N13" s="16">
        <v>4.3759464575862002E-2</v>
      </c>
      <c r="O13" s="16">
        <v>3.1444611243781001E-3</v>
      </c>
      <c r="P13" s="16">
        <f t="shared" si="2"/>
        <v>4.0615003451483903E-2</v>
      </c>
      <c r="Q13" s="16">
        <f>Q16+(3*(Q12-Q16)/4)</f>
        <v>0.98816859468587248</v>
      </c>
      <c r="R13" s="16">
        <f t="shared" si="3"/>
        <v>4.1101289466090499E-2</v>
      </c>
      <c r="S13" s="16">
        <f>R13/$R$8</f>
        <v>0.21062451766066084</v>
      </c>
      <c r="T13" s="16">
        <v>54.199862068965501</v>
      </c>
      <c r="U13" s="16">
        <f>T13/$O$4</f>
        <v>4.9272601880877724</v>
      </c>
      <c r="V13" s="17">
        <f>U13/0.55</f>
        <v>8.9586548874323135</v>
      </c>
      <c r="X13" s="15">
        <v>93</v>
      </c>
      <c r="Y13" s="16"/>
      <c r="Z13" s="16">
        <v>1.48795276368159E-3</v>
      </c>
      <c r="AA13" s="16">
        <f t="shared" si="4"/>
        <v>-1.48795276368159E-3</v>
      </c>
      <c r="AB13" s="16">
        <f>AB16+(3*(AB12-AB16)/4)</f>
        <v>0.88074361476523966</v>
      </c>
      <c r="AC13" s="16">
        <f t="shared" si="5"/>
        <v>-1.6894278184215966E-3</v>
      </c>
      <c r="AD13" s="16">
        <f>AC13/$AC$8</f>
        <v>-9.3278952715174033E-3</v>
      </c>
      <c r="AE13" s="16"/>
      <c r="AF13" s="16"/>
      <c r="AG13" s="17"/>
    </row>
    <row r="14" spans="1:33" x14ac:dyDescent="0.3">
      <c r="B14" s="32"/>
      <c r="C14" s="32"/>
      <c r="D14" s="35"/>
      <c r="E14" s="35"/>
      <c r="F14" s="35"/>
      <c r="G14" s="1">
        <f t="shared" si="6"/>
        <v>0</v>
      </c>
      <c r="H14" s="33" t="e">
        <f t="shared" ref="H14:I18" si="7">F14/$G$13</f>
        <v>#DIV/0!</v>
      </c>
      <c r="I14" s="33" t="e">
        <f t="shared" si="7"/>
        <v>#DIV/0!</v>
      </c>
      <c r="J14" s="32">
        <f>$J$13+(C14-$C$13)</f>
        <v>0</v>
      </c>
      <c r="K14" s="32" t="e">
        <f t="shared" si="1"/>
        <v>#DIV/0!</v>
      </c>
      <c r="M14" s="15">
        <v>80</v>
      </c>
      <c r="N14" s="16">
        <v>2.15894281625E-2</v>
      </c>
      <c r="O14" s="16">
        <v>3.0787887398009898E-3</v>
      </c>
      <c r="P14" s="16">
        <f t="shared" si="2"/>
        <v>1.851063942269901E-2</v>
      </c>
      <c r="Q14" s="16">
        <f>Q16+(2*(Q12-Q16)/4)</f>
        <v>0.98561584904540822</v>
      </c>
      <c r="R14" s="16">
        <f t="shared" si="3"/>
        <v>1.8780785070194431E-2</v>
      </c>
      <c r="S14" s="16">
        <f>R14/$R$8</f>
        <v>9.6242571658531062E-2</v>
      </c>
      <c r="T14" s="16">
        <v>75.079416666666603</v>
      </c>
      <c r="U14" s="16">
        <f>T14/$O$4</f>
        <v>6.8254015151515093</v>
      </c>
      <c r="V14" s="17">
        <f>U14/0.55</f>
        <v>12.409820936639107</v>
      </c>
      <c r="X14" s="15">
        <v>94</v>
      </c>
      <c r="Y14" s="16"/>
      <c r="Z14" s="16">
        <v>1.5214196313432799E-3</v>
      </c>
      <c r="AA14" s="16">
        <f t="shared" si="4"/>
        <v>-1.5214196313432799E-3</v>
      </c>
      <c r="AB14" s="16">
        <f>AB16+(2*(AB12-AB16)/4)</f>
        <v>0.84493058818091515</v>
      </c>
      <c r="AC14" s="16">
        <f t="shared" si="5"/>
        <v>-1.8006445175796097E-3</v>
      </c>
      <c r="AD14" s="16">
        <f>AC14/$AC$8</f>
        <v>-9.9419598150733649E-3</v>
      </c>
      <c r="AE14" s="16"/>
      <c r="AF14" s="16"/>
      <c r="AG14" s="17"/>
    </row>
    <row r="15" spans="1:33" x14ac:dyDescent="0.3">
      <c r="B15" s="32"/>
      <c r="C15" s="32"/>
      <c r="D15" s="35"/>
      <c r="E15" s="35"/>
      <c r="F15" s="35"/>
      <c r="G15" s="1">
        <f t="shared" si="6"/>
        <v>0</v>
      </c>
      <c r="H15" s="33" t="e">
        <f t="shared" si="7"/>
        <v>#DIV/0!</v>
      </c>
      <c r="I15" s="33" t="e">
        <f t="shared" si="7"/>
        <v>#DIV/0!</v>
      </c>
      <c r="J15" s="32">
        <f>$J$13+(C15-$C$13)</f>
        <v>0</v>
      </c>
      <c r="K15" s="32" t="e">
        <f t="shared" si="1"/>
        <v>#DIV/0!</v>
      </c>
      <c r="M15" s="15">
        <v>81</v>
      </c>
      <c r="N15" s="16">
        <v>1.20104791555555E-2</v>
      </c>
      <c r="O15" s="16">
        <v>3.0560572064676599E-3</v>
      </c>
      <c r="P15" s="16">
        <f t="shared" si="2"/>
        <v>8.9544219490878402E-3</v>
      </c>
      <c r="Q15" s="16">
        <f>Q16+(1*(Q12-Q16)/4)</f>
        <v>0.98306310340494396</v>
      </c>
      <c r="R15" s="16">
        <f t="shared" si="3"/>
        <v>9.1086949739780116E-3</v>
      </c>
      <c r="S15" s="16">
        <f>R15/$R$8</f>
        <v>4.6677720099147314E-2</v>
      </c>
      <c r="T15" s="16">
        <v>82.865222222222201</v>
      </c>
      <c r="U15" s="16">
        <f>T15/$O$4</f>
        <v>7.533202020202018</v>
      </c>
      <c r="V15" s="17">
        <f>U15/0.55</f>
        <v>13.69673094582185</v>
      </c>
      <c r="X15" s="15">
        <v>95</v>
      </c>
      <c r="Y15" s="16"/>
      <c r="Z15" s="16">
        <v>1.3514041328358201E-3</v>
      </c>
      <c r="AA15" s="16">
        <f t="shared" si="4"/>
        <v>-1.3514041328358201E-3</v>
      </c>
      <c r="AB15" s="16">
        <f>AB16+(1*(AB12-AB16)/4)</f>
        <v>0.80911756159659065</v>
      </c>
      <c r="AC15" s="16">
        <f t="shared" si="5"/>
        <v>-1.6702197517121774E-3</v>
      </c>
      <c r="AD15" s="16">
        <f>AC15/$AC$8</f>
        <v>-9.2218411195257675E-3</v>
      </c>
      <c r="AE15" s="16"/>
      <c r="AF15" s="16"/>
      <c r="AG15" s="17"/>
    </row>
    <row r="16" spans="1:33" ht="15" thickBot="1" x14ac:dyDescent="0.35">
      <c r="A16" s="28"/>
      <c r="B16" s="32"/>
      <c r="C16" s="32"/>
      <c r="D16" s="35"/>
      <c r="E16" s="35"/>
      <c r="F16" s="35"/>
      <c r="G16" s="1">
        <f t="shared" si="6"/>
        <v>0</v>
      </c>
      <c r="H16" s="33" t="e">
        <f t="shared" si="7"/>
        <v>#DIV/0!</v>
      </c>
      <c r="I16" s="33" t="e">
        <f t="shared" si="7"/>
        <v>#DIV/0!</v>
      </c>
      <c r="J16" s="32">
        <f>$J$13+(C16-$C$13)</f>
        <v>0</v>
      </c>
      <c r="K16" s="32" t="e">
        <f t="shared" si="1"/>
        <v>#DIV/0!</v>
      </c>
      <c r="L16" s="28"/>
      <c r="M16" s="24">
        <v>82</v>
      </c>
      <c r="N16" s="25">
        <v>0.19441631002280699</v>
      </c>
      <c r="O16" s="25">
        <v>3.07942063034825E-3</v>
      </c>
      <c r="P16" s="25">
        <f t="shared" si="2"/>
        <v>0.19133688939245874</v>
      </c>
      <c r="Q16" s="25">
        <f>P16/P8</f>
        <v>0.9805103577644797</v>
      </c>
      <c r="R16" s="25">
        <f t="shared" si="3"/>
        <v>0.19514010012979199</v>
      </c>
      <c r="S16" s="25">
        <f>R16/R8</f>
        <v>1</v>
      </c>
      <c r="T16" s="25"/>
      <c r="U16" s="25"/>
      <c r="V16" s="26"/>
      <c r="X16" s="24">
        <v>96</v>
      </c>
      <c r="Y16" s="25">
        <v>0.14147620320985899</v>
      </c>
      <c r="Z16" s="25">
        <v>1.41864943880596E-3</v>
      </c>
      <c r="AA16" s="25">
        <f t="shared" si="4"/>
        <v>0.14005755377105303</v>
      </c>
      <c r="AB16" s="25">
        <f>AA16/AA8</f>
        <v>0.77330453501226615</v>
      </c>
      <c r="AC16" s="25">
        <f t="shared" si="5"/>
        <v>0.18111565034185587</v>
      </c>
      <c r="AD16" s="25">
        <f>AC16/AC8</f>
        <v>1</v>
      </c>
      <c r="AE16" s="25"/>
      <c r="AF16" s="25"/>
      <c r="AG16" s="26"/>
    </row>
    <row r="17" spans="2:38" ht="15" thickBot="1" x14ac:dyDescent="0.35">
      <c r="B17" s="32"/>
      <c r="C17" s="32"/>
      <c r="D17" s="35"/>
      <c r="E17" s="35"/>
      <c r="F17" s="35"/>
      <c r="G17" s="1">
        <f t="shared" si="6"/>
        <v>0</v>
      </c>
      <c r="H17" s="33" t="e">
        <f t="shared" si="7"/>
        <v>#DIV/0!</v>
      </c>
      <c r="I17" s="33" t="e">
        <f t="shared" si="7"/>
        <v>#DIV/0!</v>
      </c>
      <c r="J17" s="32">
        <f>$J$13+(C17-$C$13)</f>
        <v>0</v>
      </c>
      <c r="K17" s="32" t="e">
        <f t="shared" si="1"/>
        <v>#DIV/0!</v>
      </c>
    </row>
    <row r="18" spans="2:38" ht="15" thickBot="1" x14ac:dyDescent="0.35">
      <c r="B18" s="32"/>
      <c r="C18" s="32"/>
      <c r="D18" s="35"/>
      <c r="E18" s="35"/>
      <c r="F18" s="35"/>
      <c r="G18" s="1">
        <f t="shared" si="6"/>
        <v>0</v>
      </c>
      <c r="H18" s="33" t="e">
        <f t="shared" si="7"/>
        <v>#DIV/0!</v>
      </c>
      <c r="I18" s="33" t="e">
        <f t="shared" si="7"/>
        <v>#DIV/0!</v>
      </c>
      <c r="J18" s="32">
        <f>$J$13+(C18-$C$13)</f>
        <v>0</v>
      </c>
      <c r="K18" s="32" t="e">
        <f t="shared" si="1"/>
        <v>#DIV/0!</v>
      </c>
      <c r="X18" s="55" t="s">
        <v>27</v>
      </c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7"/>
    </row>
    <row r="19" spans="2:38" ht="58.2" thickBot="1" x14ac:dyDescent="0.35">
      <c r="B19" s="32"/>
      <c r="C19" s="32"/>
      <c r="D19" s="35"/>
      <c r="E19" s="35"/>
      <c r="F19" s="35"/>
      <c r="G19" s="36"/>
      <c r="H19" s="33"/>
      <c r="I19" s="33"/>
      <c r="J19" s="32"/>
      <c r="K19" s="32"/>
      <c r="X19" s="11" t="s">
        <v>4</v>
      </c>
      <c r="Y19" s="12" t="s">
        <v>6</v>
      </c>
      <c r="Z19" s="12" t="s">
        <v>7</v>
      </c>
      <c r="AA19" s="12" t="s">
        <v>10</v>
      </c>
      <c r="AB19" s="12" t="s">
        <v>11</v>
      </c>
      <c r="AC19" s="12" t="s">
        <v>12</v>
      </c>
      <c r="AD19" s="12" t="s">
        <v>13</v>
      </c>
      <c r="AE19" s="12" t="s">
        <v>14</v>
      </c>
      <c r="AF19" s="12" t="s">
        <v>15</v>
      </c>
      <c r="AG19" s="12" t="s">
        <v>18</v>
      </c>
      <c r="AH19" s="13" t="s">
        <v>35</v>
      </c>
      <c r="AI19" s="13" t="s">
        <v>37</v>
      </c>
      <c r="AJ19" s="13" t="s">
        <v>38</v>
      </c>
      <c r="AK19" s="43" t="s">
        <v>39</v>
      </c>
      <c r="AL19" s="43" t="s">
        <v>40</v>
      </c>
    </row>
    <row r="20" spans="2:38" x14ac:dyDescent="0.3">
      <c r="B20" s="32"/>
      <c r="C20" s="32"/>
      <c r="D20" s="35"/>
      <c r="E20" s="35"/>
      <c r="F20" s="35"/>
      <c r="G20" s="36"/>
      <c r="H20" s="33"/>
      <c r="I20" s="33"/>
      <c r="J20" s="32"/>
      <c r="K20" s="32"/>
      <c r="X20" s="18">
        <v>88</v>
      </c>
      <c r="Y20" s="19">
        <v>0.18271679754782599</v>
      </c>
      <c r="Z20" s="19">
        <v>1.6011472059701401E-3</v>
      </c>
      <c r="AA20" s="19">
        <f t="shared" ref="AA20:AA28" si="8">Y20-Z20</f>
        <v>0.18111565034185587</v>
      </c>
      <c r="AB20" s="19">
        <f>AA20/AA20</f>
        <v>1</v>
      </c>
      <c r="AC20" s="19">
        <f t="shared" ref="AC20:AC28" si="9">AA20/AB20</f>
        <v>0.18111565034185587</v>
      </c>
      <c r="AD20" s="46">
        <f>AC20/AC20</f>
        <v>1</v>
      </c>
      <c r="AE20" s="19"/>
      <c r="AF20" s="19"/>
      <c r="AG20" s="49"/>
      <c r="AH20" s="20"/>
      <c r="AI20" s="20"/>
      <c r="AJ20" s="20"/>
      <c r="AK20" s="20"/>
      <c r="AL20" s="20"/>
    </row>
    <row r="21" spans="2:38" x14ac:dyDescent="0.3">
      <c r="B21" s="32"/>
      <c r="C21" s="32"/>
      <c r="D21" s="35"/>
      <c r="E21" s="35"/>
      <c r="F21" s="35"/>
      <c r="G21" s="36"/>
      <c r="H21" s="33"/>
      <c r="I21" s="33"/>
      <c r="J21" s="32"/>
      <c r="K21" s="32"/>
      <c r="X21" s="15">
        <v>89</v>
      </c>
      <c r="Y21" s="16">
        <v>0.19325999999999999</v>
      </c>
      <c r="Z21" s="16">
        <v>1.89509636965174E-3</v>
      </c>
      <c r="AA21" s="16">
        <f t="shared" si="8"/>
        <v>0.19136490363034825</v>
      </c>
      <c r="AB21" s="16">
        <f>AB24+(3*(AB20-AB24)/4)</f>
        <v>0.97913916033739101</v>
      </c>
      <c r="AC21" s="16">
        <f t="shared" si="9"/>
        <v>0.19544198759694983</v>
      </c>
      <c r="AD21" s="47">
        <f>AC21/$AC$8</f>
        <v>1.0791004931271979</v>
      </c>
      <c r="AE21" s="16">
        <v>-3.10701530612232</v>
      </c>
      <c r="AF21" s="16">
        <f>AE21/$O$4</f>
        <v>-0.28245593692021093</v>
      </c>
      <c r="AG21" s="50">
        <f>AF21/0.55</f>
        <v>-0.51355624894583796</v>
      </c>
      <c r="AH21" s="17">
        <v>8.98428012048193E-2</v>
      </c>
      <c r="AI21" s="17">
        <f>AH21/AB21</f>
        <v>9.175692776281294E-2</v>
      </c>
      <c r="AJ21" s="17">
        <f>AI21/$O$2</f>
        <v>8.5117743750290291</v>
      </c>
      <c r="AK21" s="17">
        <f>AI21/$F$4</f>
        <v>0.45641157994613013</v>
      </c>
      <c r="AL21" s="17" t="e">
        <f>AI21/$L$4</f>
        <v>#REF!</v>
      </c>
    </row>
    <row r="22" spans="2:38" x14ac:dyDescent="0.3">
      <c r="B22" s="32"/>
      <c r="C22" s="32"/>
      <c r="D22" s="35"/>
      <c r="E22" s="35"/>
      <c r="F22" s="35"/>
      <c r="G22" s="36"/>
      <c r="H22" s="33"/>
      <c r="I22" s="33"/>
      <c r="J22" s="32"/>
      <c r="K22" s="32"/>
      <c r="X22" s="15">
        <v>90</v>
      </c>
      <c r="Y22" s="16">
        <v>0.19087999999999999</v>
      </c>
      <c r="Z22" s="16">
        <v>1.4761121069651699E-3</v>
      </c>
      <c r="AA22" s="16">
        <f t="shared" si="8"/>
        <v>0.18940388789303483</v>
      </c>
      <c r="AB22" s="16">
        <f>AB24+(2*(AB20-AB24)/4)</f>
        <v>0.95827832067478202</v>
      </c>
      <c r="AC22" s="16">
        <f t="shared" si="9"/>
        <v>0.19765018555325767</v>
      </c>
      <c r="AD22" s="47">
        <f>AC22/$AC$8</f>
        <v>1.0912926916044685</v>
      </c>
      <c r="AE22" s="16">
        <v>-6.1374999999998803</v>
      </c>
      <c r="AF22" s="16">
        <f>AE22/$O$4</f>
        <v>-0.5579545454545346</v>
      </c>
      <c r="AG22" s="50">
        <f>AF22/0.55</f>
        <v>-1.0144628099173356</v>
      </c>
      <c r="AH22" s="17">
        <v>0.361699357142856</v>
      </c>
      <c r="AI22" s="17">
        <f>AH22/AB22</f>
        <v>0.37744708331517035</v>
      </c>
      <c r="AJ22" s="17">
        <f>AI22/$O$2</f>
        <v>35.013644092316362</v>
      </c>
      <c r="AK22" s="17">
        <f>AI22/$F$4</f>
        <v>1.8774737106199542</v>
      </c>
      <c r="AL22" s="17" t="e">
        <f>AI22/$L$4</f>
        <v>#REF!</v>
      </c>
    </row>
    <row r="23" spans="2:38" x14ac:dyDescent="0.3">
      <c r="B23" s="32"/>
      <c r="C23" s="32"/>
      <c r="D23" s="32"/>
      <c r="E23" s="34"/>
      <c r="F23" s="34"/>
      <c r="G23" s="32"/>
      <c r="H23" s="33"/>
      <c r="I23" s="33"/>
      <c r="J23" s="34"/>
      <c r="K23" s="34"/>
      <c r="X23" s="15">
        <v>91</v>
      </c>
      <c r="Y23" s="16">
        <v>0.19821</v>
      </c>
      <c r="Z23" s="16">
        <v>1.61235937462686E-3</v>
      </c>
      <c r="AA23" s="16">
        <f t="shared" si="8"/>
        <v>0.19659764062537313</v>
      </c>
      <c r="AB23" s="16">
        <f>AB24+(1*(AB20-AB24)/4)</f>
        <v>0.93741748101217315</v>
      </c>
      <c r="AC23" s="16">
        <f t="shared" si="9"/>
        <v>0.20972260983771876</v>
      </c>
      <c r="AD23" s="47">
        <f>AC23/$AC$8</f>
        <v>1.1579485783910295</v>
      </c>
      <c r="AE23" s="16">
        <v>-12.4499999999999</v>
      </c>
      <c r="AF23" s="16">
        <f>AE23/$O$4</f>
        <v>-1.1318181818181727</v>
      </c>
      <c r="AG23" s="50">
        <f>AF23/0.55</f>
        <v>-2.0578512396694046</v>
      </c>
      <c r="AH23" s="17">
        <v>0.97226095426829096</v>
      </c>
      <c r="AI23" s="17">
        <f>AH23/AB23</f>
        <v>1.037169643154612</v>
      </c>
      <c r="AJ23" s="17">
        <f>AI23/$O$2</f>
        <v>96.212397324175512</v>
      </c>
      <c r="AK23" s="17">
        <f>AI23/$F$4</f>
        <v>5.1590244687356392</v>
      </c>
      <c r="AL23" s="17" t="e">
        <f>AI23/$L$4</f>
        <v>#REF!</v>
      </c>
    </row>
    <row r="24" spans="2:38" x14ac:dyDescent="0.3">
      <c r="B24" s="32"/>
      <c r="C24" s="32"/>
      <c r="D24" s="32"/>
      <c r="E24" s="34"/>
      <c r="F24" s="34"/>
      <c r="G24" s="32"/>
      <c r="H24" s="33"/>
      <c r="I24" s="33"/>
      <c r="J24" s="34"/>
      <c r="K24" s="34"/>
      <c r="X24" s="21">
        <v>92</v>
      </c>
      <c r="Y24" s="22">
        <v>0.167494657655263</v>
      </c>
      <c r="Z24" s="22">
        <v>1.4919054820895501E-3</v>
      </c>
      <c r="AA24" s="22">
        <f t="shared" si="8"/>
        <v>0.16600275217317345</v>
      </c>
      <c r="AB24" s="22">
        <f>AA24/AA20</f>
        <v>0.91655664134956416</v>
      </c>
      <c r="AC24" s="22">
        <f t="shared" si="9"/>
        <v>0.18111565034185587</v>
      </c>
      <c r="AD24" s="47">
        <f>AC24/AC20</f>
        <v>1</v>
      </c>
      <c r="AE24" s="22"/>
      <c r="AF24" s="22"/>
      <c r="AG24" s="50"/>
      <c r="AH24" s="23"/>
      <c r="AI24" s="23"/>
      <c r="AJ24" s="23"/>
      <c r="AK24" s="23"/>
      <c r="AL24" s="23"/>
    </row>
    <row r="25" spans="2:38" x14ac:dyDescent="0.3">
      <c r="B25" s="32"/>
      <c r="C25" s="32"/>
      <c r="D25" s="32"/>
      <c r="E25" s="34"/>
      <c r="F25" s="34"/>
      <c r="G25" s="32"/>
      <c r="H25" s="33"/>
      <c r="I25" s="33"/>
      <c r="J25" s="34"/>
      <c r="K25" s="34"/>
      <c r="X25" s="15">
        <v>93</v>
      </c>
      <c r="Y25" s="16">
        <v>0.20161000000000001</v>
      </c>
      <c r="Z25" s="16">
        <v>1.48795276368159E-3</v>
      </c>
      <c r="AA25" s="16">
        <f t="shared" si="8"/>
        <v>0.20012204723631843</v>
      </c>
      <c r="AB25" s="16">
        <f>AB28+(3*(AB24-AB28)/4)</f>
        <v>0.88074361476523966</v>
      </c>
      <c r="AC25" s="16">
        <f t="shared" si="9"/>
        <v>0.22721941309748869</v>
      </c>
      <c r="AD25" s="47">
        <f>AC25/$AC$8</f>
        <v>1.2545542732978181</v>
      </c>
      <c r="AE25" s="16">
        <v>-18.675104166667001</v>
      </c>
      <c r="AF25" s="16">
        <f>AE25/$O$4</f>
        <v>-1.6977367424242729</v>
      </c>
      <c r="AG25" s="50">
        <f>AF25/0.55</f>
        <v>-3.0867940771350413</v>
      </c>
      <c r="AH25" s="17">
        <v>1.578832</v>
      </c>
      <c r="AI25" s="17">
        <f>AH25/AB25</f>
        <v>1.7926124850996896</v>
      </c>
      <c r="AJ25" s="17">
        <f>AI25/$O$2</f>
        <v>166.2905830333664</v>
      </c>
      <c r="AK25" s="17">
        <f>AI25/$F$4</f>
        <v>8.9167010764618677</v>
      </c>
      <c r="AL25" s="17" t="e">
        <f>AI25/$L$4</f>
        <v>#REF!</v>
      </c>
    </row>
    <row r="26" spans="2:38" ht="15" thickBot="1" x14ac:dyDescent="0.35">
      <c r="H26" s="27"/>
      <c r="I26" s="27"/>
      <c r="X26" s="15">
        <v>94</v>
      </c>
      <c r="Y26" s="16">
        <v>0.21725</v>
      </c>
      <c r="Z26" s="16">
        <v>1.5214196313432799E-3</v>
      </c>
      <c r="AA26" s="16">
        <f t="shared" si="8"/>
        <v>0.21572858036865672</v>
      </c>
      <c r="AB26" s="16">
        <f>AB28+(2*(AB24-AB28)/4)</f>
        <v>0.84493058818091515</v>
      </c>
      <c r="AC26" s="16">
        <f t="shared" si="9"/>
        <v>0.2553210682466916</v>
      </c>
      <c r="AD26" s="47">
        <f>AC26/$AC$8</f>
        <v>1.4097128976141651</v>
      </c>
      <c r="AE26" s="16">
        <v>-62.216874999999597</v>
      </c>
      <c r="AF26" s="16">
        <f>AE26/$O$4</f>
        <v>-5.6560795454545092</v>
      </c>
      <c r="AG26" s="50">
        <f>AF26/0.55</f>
        <v>-10.283780991735471</v>
      </c>
      <c r="AH26" s="17">
        <v>4.8945807062499904</v>
      </c>
      <c r="AI26" s="17">
        <f>AH26/AB26</f>
        <v>5.7928790538732047</v>
      </c>
      <c r="AJ26" s="17">
        <f>AI26/$O$2</f>
        <v>537.37282503462006</v>
      </c>
      <c r="AK26" s="17">
        <f>AI26/$F$4</f>
        <v>28.814577230065478</v>
      </c>
      <c r="AL26" s="17" t="e">
        <f>AI26/$L$4</f>
        <v>#REF!</v>
      </c>
    </row>
    <row r="27" spans="2:38" ht="15" thickBot="1" x14ac:dyDescent="0.35">
      <c r="B27" s="55" t="s">
        <v>26</v>
      </c>
      <c r="C27" s="56"/>
      <c r="D27" s="56"/>
      <c r="E27" s="56"/>
      <c r="F27" s="56"/>
      <c r="G27" s="56"/>
      <c r="H27" s="56"/>
      <c r="I27" s="56"/>
      <c r="J27" s="57"/>
      <c r="X27" s="15">
        <v>95</v>
      </c>
      <c r="Y27" s="16">
        <v>0.14813999999999999</v>
      </c>
      <c r="Z27" s="16">
        <v>1.3514041328358201E-3</v>
      </c>
      <c r="AA27" s="16">
        <f t="shared" si="8"/>
        <v>0.14678859586716417</v>
      </c>
      <c r="AB27" s="16">
        <f>AB28+(1*(AB24-AB28)/4)</f>
        <v>0.80911756159659065</v>
      </c>
      <c r="AC27" s="16">
        <f t="shared" si="9"/>
        <v>0.18141813110262206</v>
      </c>
      <c r="AD27" s="47">
        <f>AC27/$AC$8</f>
        <v>1.0016700973118295</v>
      </c>
      <c r="AE27" s="16">
        <v>-1.54960382513659</v>
      </c>
      <c r="AF27" s="16">
        <f>AE27/$O$4</f>
        <v>-0.14087307501241728</v>
      </c>
      <c r="AG27" s="50">
        <f>AF27/0.55</f>
        <v>-0.2561328636589405</v>
      </c>
      <c r="AH27" s="17">
        <v>5.1033929153094397E-2</v>
      </c>
      <c r="AI27" s="17">
        <f>AH27/AB27</f>
        <v>6.3073565048312297E-2</v>
      </c>
      <c r="AJ27" s="17">
        <f>AI27/$O$2</f>
        <v>5.8509800601402873</v>
      </c>
      <c r="AK27" s="17">
        <f>AI27/$F$4</f>
        <v>0.31373658838000207</v>
      </c>
      <c r="AL27" s="17" t="e">
        <f>AI27/$L$4</f>
        <v>#REF!</v>
      </c>
    </row>
    <row r="28" spans="2:38" ht="29.4" thickBot="1" x14ac:dyDescent="0.35">
      <c r="B28" s="11" t="s">
        <v>4</v>
      </c>
      <c r="C28" s="12" t="s">
        <v>5</v>
      </c>
      <c r="D28" s="12" t="s">
        <v>17</v>
      </c>
      <c r="E28" s="12" t="s">
        <v>6</v>
      </c>
      <c r="F28" s="12" t="s">
        <v>7</v>
      </c>
      <c r="G28" s="13" t="s">
        <v>10</v>
      </c>
      <c r="H28" s="12" t="s">
        <v>24</v>
      </c>
      <c r="I28" s="13" t="s">
        <v>25</v>
      </c>
      <c r="J28" s="40" t="s">
        <v>36</v>
      </c>
      <c r="X28" s="24">
        <v>96</v>
      </c>
      <c r="Y28" s="25">
        <v>0.14147620320985899</v>
      </c>
      <c r="Z28" s="25">
        <v>1.41864943880596E-3</v>
      </c>
      <c r="AA28" s="25">
        <f t="shared" si="8"/>
        <v>0.14005755377105303</v>
      </c>
      <c r="AB28" s="25">
        <f>AA28/AA20</f>
        <v>0.77330453501226615</v>
      </c>
      <c r="AC28" s="25">
        <f t="shared" si="9"/>
        <v>0.18111565034185587</v>
      </c>
      <c r="AD28" s="48">
        <f>AC28/AC20</f>
        <v>1</v>
      </c>
      <c r="AE28" s="25"/>
      <c r="AF28" s="25"/>
      <c r="AG28" s="51"/>
      <c r="AH28" s="26"/>
      <c r="AI28" s="23"/>
      <c r="AJ28" s="23"/>
      <c r="AK28" s="26"/>
      <c r="AL28" s="26"/>
    </row>
    <row r="29" spans="2:38" ht="15" thickBot="1" x14ac:dyDescent="0.35">
      <c r="B29" s="1">
        <v>72</v>
      </c>
      <c r="E29" s="1">
        <v>4.9168025400000002E-2</v>
      </c>
      <c r="F29" s="1">
        <v>6.5591500069651703E-3</v>
      </c>
      <c r="G29" s="1">
        <f>E29-F29</f>
        <v>4.2608875393034831E-2</v>
      </c>
      <c r="H29" s="1">
        <v>7.4999999999999997E-3</v>
      </c>
      <c r="I29" s="1">
        <v>8.5000000000000006E-3</v>
      </c>
      <c r="J29" s="1">
        <v>2.5499999999999998E-2</v>
      </c>
    </row>
    <row r="30" spans="2:38" ht="15" thickBot="1" x14ac:dyDescent="0.35">
      <c r="X30" s="55" t="s">
        <v>32</v>
      </c>
      <c r="Y30" s="56"/>
      <c r="Z30" s="56"/>
      <c r="AA30" s="56"/>
      <c r="AB30" s="56"/>
      <c r="AC30" s="56"/>
      <c r="AD30" s="56"/>
      <c r="AE30" s="56"/>
      <c r="AF30" s="56"/>
      <c r="AG30" s="57"/>
    </row>
    <row r="31" spans="2:38" ht="29.4" thickBot="1" x14ac:dyDescent="0.35">
      <c r="B31" s="55" t="s">
        <v>23</v>
      </c>
      <c r="C31" s="56"/>
      <c r="D31" s="56"/>
      <c r="E31" s="56"/>
      <c r="F31" s="56"/>
      <c r="G31" s="57"/>
      <c r="H31"/>
      <c r="I31"/>
      <c r="X31" s="11" t="s">
        <v>4</v>
      </c>
      <c r="Y31" s="12" t="s">
        <v>6</v>
      </c>
      <c r="Z31" s="12" t="s">
        <v>7</v>
      </c>
      <c r="AA31" s="12" t="s">
        <v>10</v>
      </c>
      <c r="AB31" s="12" t="s">
        <v>11</v>
      </c>
      <c r="AC31" s="12" t="s">
        <v>12</v>
      </c>
      <c r="AD31" s="12" t="s">
        <v>13</v>
      </c>
      <c r="AE31" s="12" t="s">
        <v>14</v>
      </c>
      <c r="AF31" s="12" t="s">
        <v>15</v>
      </c>
      <c r="AG31" s="12" t="s">
        <v>18</v>
      </c>
    </row>
    <row r="32" spans="2:38" ht="15" thickBot="1" x14ac:dyDescent="0.35">
      <c r="B32" s="11" t="s">
        <v>4</v>
      </c>
      <c r="C32" s="12" t="s">
        <v>5</v>
      </c>
      <c r="D32" s="12" t="s">
        <v>17</v>
      </c>
      <c r="E32" s="12" t="s">
        <v>6</v>
      </c>
      <c r="F32" s="12" t="s">
        <v>7</v>
      </c>
      <c r="G32" s="13" t="s">
        <v>10</v>
      </c>
      <c r="H32"/>
      <c r="I32"/>
      <c r="X32" s="18">
        <v>88</v>
      </c>
      <c r="Y32" s="19">
        <v>0.18271679754782599</v>
      </c>
      <c r="Z32" s="19">
        <v>1.6011472059701401E-3</v>
      </c>
      <c r="AA32" s="19">
        <f t="shared" ref="AA32:AA40" si="10">Y32-Z32</f>
        <v>0.18111565034185587</v>
      </c>
      <c r="AB32" s="19">
        <f>AA32/AA32</f>
        <v>1</v>
      </c>
      <c r="AC32" s="19">
        <f t="shared" ref="AC32:AC40" si="11">AA32/AB32</f>
        <v>0.18111565034185587</v>
      </c>
      <c r="AD32" s="19">
        <f>AC32/AC32</f>
        <v>1</v>
      </c>
      <c r="AE32" s="19"/>
      <c r="AF32" s="19"/>
      <c r="AG32" s="20"/>
    </row>
    <row r="33" spans="2:33" x14ac:dyDescent="0.3">
      <c r="B33" s="1">
        <v>73</v>
      </c>
      <c r="E33" s="1">
        <v>0.20737232772307601</v>
      </c>
      <c r="F33" s="1">
        <v>6.3324510099502396E-3</v>
      </c>
      <c r="G33" s="1">
        <f>E33-F33</f>
        <v>0.20103987671312576</v>
      </c>
      <c r="X33" s="15">
        <v>89</v>
      </c>
      <c r="Y33" s="16"/>
      <c r="Z33" s="16">
        <v>1.89509636965174E-3</v>
      </c>
      <c r="AA33" s="16">
        <f t="shared" si="10"/>
        <v>-1.89509636965174E-3</v>
      </c>
      <c r="AB33" s="16">
        <f>AB36+(3*(AB32-AB36)/4)</f>
        <v>0.97913916033739101</v>
      </c>
      <c r="AC33" s="16">
        <f t="shared" si="11"/>
        <v>-1.9354719394521296E-3</v>
      </c>
      <c r="AD33" s="16">
        <f>AC33/$AC$8</f>
        <v>-1.0686387044956775E-2</v>
      </c>
      <c r="AE33" s="16"/>
      <c r="AF33" s="16"/>
      <c r="AG33" s="17"/>
    </row>
    <row r="34" spans="2:33" x14ac:dyDescent="0.3">
      <c r="X34" s="15">
        <v>90</v>
      </c>
      <c r="Y34" s="16"/>
      <c r="Z34" s="16">
        <v>1.4761121069651699E-3</v>
      </c>
      <c r="AA34" s="16">
        <f t="shared" si="10"/>
        <v>-1.4761121069651699E-3</v>
      </c>
      <c r="AB34" s="16">
        <f>AB36+(2*(AB32-AB36)/4)</f>
        <v>0.95827832067478202</v>
      </c>
      <c r="AC34" s="16">
        <f t="shared" si="11"/>
        <v>-1.5403793189495819E-3</v>
      </c>
      <c r="AD34" s="16">
        <f>AC34/$AC$8</f>
        <v>-8.5049487222231511E-3</v>
      </c>
      <c r="AE34" s="16"/>
      <c r="AF34" s="16"/>
      <c r="AG34" s="17"/>
    </row>
    <row r="35" spans="2:33" x14ac:dyDescent="0.3">
      <c r="X35" s="15">
        <v>91</v>
      </c>
      <c r="Y35" s="16"/>
      <c r="Z35" s="16">
        <v>1.61235937462686E-3</v>
      </c>
      <c r="AA35" s="16">
        <f t="shared" si="10"/>
        <v>-1.61235937462686E-3</v>
      </c>
      <c r="AB35" s="16">
        <f>AB36+(1*(AB32-AB36)/4)</f>
        <v>0.93741748101217315</v>
      </c>
      <c r="AC35" s="16">
        <f t="shared" si="11"/>
        <v>-1.7200013945610666E-3</v>
      </c>
      <c r="AD35" s="16">
        <f>AC35/$AC$8</f>
        <v>-9.4967021972676754E-3</v>
      </c>
      <c r="AE35" s="16"/>
      <c r="AF35" s="16"/>
      <c r="AG35" s="17"/>
    </row>
    <row r="36" spans="2:33" x14ac:dyDescent="0.3">
      <c r="X36" s="21">
        <v>92</v>
      </c>
      <c r="Y36" s="22">
        <v>0.167494657655263</v>
      </c>
      <c r="Z36" s="22">
        <v>1.4919054820895501E-3</v>
      </c>
      <c r="AA36" s="22">
        <f t="shared" si="10"/>
        <v>0.16600275217317345</v>
      </c>
      <c r="AB36" s="22">
        <f>AA36/AA32</f>
        <v>0.91655664134956416</v>
      </c>
      <c r="AC36" s="22">
        <f t="shared" si="11"/>
        <v>0.18111565034185587</v>
      </c>
      <c r="AD36" s="22">
        <f>AC36/AC32</f>
        <v>1</v>
      </c>
      <c r="AE36" s="22"/>
      <c r="AF36" s="22"/>
      <c r="AG36" s="23"/>
    </row>
    <row r="37" spans="2:33" x14ac:dyDescent="0.3">
      <c r="X37" s="15">
        <v>93</v>
      </c>
      <c r="Y37" s="16"/>
      <c r="Z37" s="16">
        <v>1.48795276368159E-3</v>
      </c>
      <c r="AA37" s="16">
        <f t="shared" si="10"/>
        <v>-1.48795276368159E-3</v>
      </c>
      <c r="AB37" s="16">
        <f>AB40+(3*(AB36-AB40)/4)</f>
        <v>0.88074361476523966</v>
      </c>
      <c r="AC37" s="16">
        <f t="shared" si="11"/>
        <v>-1.6894278184215966E-3</v>
      </c>
      <c r="AD37" s="16">
        <f>AC37/$AC$8</f>
        <v>-9.3278952715174033E-3</v>
      </c>
      <c r="AE37" s="16"/>
      <c r="AF37" s="16"/>
      <c r="AG37" s="17"/>
    </row>
    <row r="38" spans="2:33" x14ac:dyDescent="0.3">
      <c r="X38" s="15">
        <v>94</v>
      </c>
      <c r="Y38" s="16"/>
      <c r="Z38" s="16">
        <v>1.5214196313432799E-3</v>
      </c>
      <c r="AA38" s="16">
        <f t="shared" si="10"/>
        <v>-1.5214196313432799E-3</v>
      </c>
      <c r="AB38" s="16">
        <f>AB40+(2*(AB36-AB40)/4)</f>
        <v>0.84493058818091515</v>
      </c>
      <c r="AC38" s="16">
        <f t="shared" si="11"/>
        <v>-1.8006445175796097E-3</v>
      </c>
      <c r="AD38" s="16">
        <f>AC38/$AC$8</f>
        <v>-9.9419598150733649E-3</v>
      </c>
      <c r="AE38" s="16"/>
      <c r="AF38" s="16"/>
      <c r="AG38" s="17"/>
    </row>
    <row r="39" spans="2:33" x14ac:dyDescent="0.3">
      <c r="X39" s="15">
        <v>95</v>
      </c>
      <c r="Y39" s="16"/>
      <c r="Z39" s="16">
        <v>1.3514041328358201E-3</v>
      </c>
      <c r="AA39" s="16">
        <f t="shared" si="10"/>
        <v>-1.3514041328358201E-3</v>
      </c>
      <c r="AB39" s="16">
        <f>AB40+(1*(AB36-AB40)/4)</f>
        <v>0.80911756159659065</v>
      </c>
      <c r="AC39" s="16">
        <f t="shared" si="11"/>
        <v>-1.6702197517121774E-3</v>
      </c>
      <c r="AD39" s="16">
        <f>AC39/$AC$8</f>
        <v>-9.2218411195257675E-3</v>
      </c>
      <c r="AE39" s="16"/>
      <c r="AF39" s="16"/>
      <c r="AG39" s="17"/>
    </row>
    <row r="40" spans="2:33" ht="15" thickBot="1" x14ac:dyDescent="0.35">
      <c r="X40" s="24">
        <v>96</v>
      </c>
      <c r="Y40" s="25">
        <v>0.14147620320985899</v>
      </c>
      <c r="Z40" s="25">
        <v>1.41864943880596E-3</v>
      </c>
      <c r="AA40" s="25">
        <f t="shared" si="10"/>
        <v>0.14005755377105303</v>
      </c>
      <c r="AB40" s="25">
        <f>AA40/AA32</f>
        <v>0.77330453501226615</v>
      </c>
      <c r="AC40" s="25">
        <f t="shared" si="11"/>
        <v>0.18111565034185587</v>
      </c>
      <c r="AD40" s="25">
        <f>AC40/AC32</f>
        <v>1</v>
      </c>
      <c r="AE40" s="25"/>
      <c r="AF40" s="25"/>
      <c r="AG40" s="26"/>
    </row>
    <row r="42" spans="2:33" x14ac:dyDescent="0.3">
      <c r="X42"/>
      <c r="Y42"/>
      <c r="Z42"/>
      <c r="AA42"/>
      <c r="AB42"/>
      <c r="AC42"/>
      <c r="AD42"/>
      <c r="AE42"/>
      <c r="AF42"/>
      <c r="AG42"/>
    </row>
    <row r="43" spans="2:33" x14ac:dyDescent="0.3">
      <c r="X43"/>
      <c r="Y43"/>
      <c r="Z43"/>
      <c r="AA43"/>
      <c r="AB43"/>
      <c r="AC43"/>
      <c r="AD43"/>
      <c r="AE43"/>
      <c r="AF43"/>
      <c r="AG43"/>
    </row>
    <row r="44" spans="2:33" x14ac:dyDescent="0.3">
      <c r="X44"/>
      <c r="Y44"/>
      <c r="Z44"/>
      <c r="AA44"/>
      <c r="AB44"/>
      <c r="AC44"/>
      <c r="AD44"/>
      <c r="AE44"/>
      <c r="AF44"/>
      <c r="AG44"/>
    </row>
    <row r="45" spans="2:33" x14ac:dyDescent="0.3">
      <c r="X45"/>
      <c r="Y45"/>
      <c r="Z45"/>
      <c r="AA45"/>
      <c r="AB45"/>
      <c r="AC45"/>
      <c r="AD45"/>
      <c r="AE45"/>
      <c r="AF45"/>
      <c r="AG45"/>
    </row>
    <row r="46" spans="2:33" x14ac:dyDescent="0.3">
      <c r="X46"/>
      <c r="Y46"/>
      <c r="Z46"/>
      <c r="AA46"/>
      <c r="AB46"/>
      <c r="AC46"/>
      <c r="AD46"/>
      <c r="AE46"/>
      <c r="AF46"/>
      <c r="AG46"/>
    </row>
    <row r="47" spans="2:33" x14ac:dyDescent="0.3">
      <c r="X47"/>
      <c r="Y47"/>
      <c r="Z47"/>
      <c r="AA47"/>
      <c r="AB47"/>
      <c r="AC47"/>
      <c r="AD47"/>
      <c r="AE47"/>
      <c r="AF47"/>
      <c r="AG47"/>
    </row>
    <row r="48" spans="2:33" x14ac:dyDescent="0.3">
      <c r="X48"/>
      <c r="Y48"/>
      <c r="Z48"/>
      <c r="AA48"/>
      <c r="AB48"/>
      <c r="AC48"/>
      <c r="AD48"/>
      <c r="AE48"/>
      <c r="AF48"/>
      <c r="AG48"/>
    </row>
    <row r="49" spans="2:33" x14ac:dyDescent="0.3">
      <c r="X49"/>
      <c r="Y49"/>
      <c r="Z49"/>
      <c r="AA49"/>
      <c r="AB49"/>
      <c r="AC49"/>
      <c r="AD49"/>
      <c r="AE49"/>
      <c r="AF49"/>
      <c r="AG49"/>
    </row>
    <row r="50" spans="2:33" x14ac:dyDescent="0.3">
      <c r="X50"/>
      <c r="Y50"/>
      <c r="Z50"/>
      <c r="AA50"/>
      <c r="AB50"/>
      <c r="AC50"/>
      <c r="AD50"/>
      <c r="AE50"/>
      <c r="AF50"/>
      <c r="AG50"/>
    </row>
    <row r="51" spans="2:33" x14ac:dyDescent="0.3">
      <c r="X51"/>
      <c r="Y51"/>
      <c r="Z51"/>
      <c r="AA51"/>
      <c r="AB51"/>
      <c r="AC51"/>
      <c r="AD51"/>
      <c r="AE51"/>
      <c r="AF51"/>
      <c r="AG51"/>
    </row>
    <row r="52" spans="2:33" x14ac:dyDescent="0.3">
      <c r="X52"/>
      <c r="Y52"/>
      <c r="Z52"/>
      <c r="AA52"/>
      <c r="AB52"/>
      <c r="AC52"/>
      <c r="AD52"/>
      <c r="AE52"/>
      <c r="AF52"/>
      <c r="AG52"/>
    </row>
    <row r="54" spans="2:33" ht="15" thickBot="1" x14ac:dyDescent="0.35"/>
    <row r="55" spans="2:33" ht="15" thickBot="1" x14ac:dyDescent="0.35">
      <c r="B55" s="55" t="s">
        <v>8</v>
      </c>
      <c r="C55" s="56"/>
      <c r="D55" s="56"/>
      <c r="E55" s="56"/>
      <c r="F55" s="56"/>
      <c r="G55" s="56"/>
      <c r="H55" s="56"/>
      <c r="I55" s="56"/>
      <c r="J55" s="56"/>
      <c r="K55" s="57"/>
    </row>
    <row r="56" spans="2:33" ht="29.4" thickBot="1" x14ac:dyDescent="0.35">
      <c r="B56" s="11" t="s">
        <v>4</v>
      </c>
      <c r="C56" s="12" t="s">
        <v>5</v>
      </c>
      <c r="D56" s="12" t="s">
        <v>17</v>
      </c>
      <c r="E56" s="12" t="s">
        <v>6</v>
      </c>
      <c r="F56" s="12" t="s">
        <v>7</v>
      </c>
      <c r="G56" s="12" t="s">
        <v>10</v>
      </c>
      <c r="H56" s="12" t="s">
        <v>21</v>
      </c>
      <c r="I56" s="12" t="s">
        <v>22</v>
      </c>
      <c r="J56" s="12" t="s">
        <v>24</v>
      </c>
      <c r="K56" s="13" t="s">
        <v>25</v>
      </c>
    </row>
    <row r="57" spans="2:33" x14ac:dyDescent="0.3">
      <c r="B57" s="30"/>
      <c r="C57" s="30"/>
      <c r="D57" s="30">
        <f t="shared" ref="D57:D68" si="12">C57/$O$4</f>
        <v>0</v>
      </c>
      <c r="E57" s="30"/>
      <c r="F57" s="30"/>
      <c r="G57" s="30">
        <f>E57-F57</f>
        <v>0</v>
      </c>
      <c r="H57" s="31">
        <f>F57/$C$4</f>
        <v>0</v>
      </c>
      <c r="I57" s="31">
        <f>G57/$C$4</f>
        <v>0</v>
      </c>
      <c r="J57" s="30"/>
      <c r="K57" s="30"/>
    </row>
    <row r="58" spans="2:33" x14ac:dyDescent="0.3">
      <c r="B58" s="30"/>
      <c r="C58" s="30"/>
      <c r="D58" s="30">
        <f t="shared" si="12"/>
        <v>0</v>
      </c>
      <c r="E58" s="30"/>
      <c r="F58" s="30"/>
      <c r="G58" s="30">
        <f t="shared" ref="G58:G68" si="13">E58-F58</f>
        <v>0</v>
      </c>
      <c r="H58" s="31">
        <f t="shared" ref="H58:I68" si="14">F58/$C$4</f>
        <v>0</v>
      </c>
      <c r="I58" s="31">
        <f t="shared" si="14"/>
        <v>0</v>
      </c>
      <c r="J58" s="30"/>
      <c r="K58" s="30"/>
    </row>
    <row r="59" spans="2:33" x14ac:dyDescent="0.3">
      <c r="B59" s="30"/>
      <c r="C59" s="30"/>
      <c r="D59" s="30">
        <f t="shared" si="12"/>
        <v>0</v>
      </c>
      <c r="E59" s="30"/>
      <c r="F59" s="30"/>
      <c r="G59" s="30">
        <f t="shared" si="13"/>
        <v>0</v>
      </c>
      <c r="H59" s="31">
        <f t="shared" si="14"/>
        <v>0</v>
      </c>
      <c r="I59" s="31">
        <f>G59/$C$4</f>
        <v>0</v>
      </c>
      <c r="J59" s="30"/>
      <c r="K59" s="30"/>
    </row>
    <row r="60" spans="2:33" x14ac:dyDescent="0.3">
      <c r="B60" s="30"/>
      <c r="C60" s="30"/>
      <c r="D60" s="30">
        <f t="shared" si="12"/>
        <v>0</v>
      </c>
      <c r="E60" s="30"/>
      <c r="F60" s="30"/>
      <c r="G60" s="30">
        <f t="shared" si="13"/>
        <v>0</v>
      </c>
      <c r="H60" s="31">
        <f t="shared" si="14"/>
        <v>0</v>
      </c>
      <c r="I60" s="31">
        <f t="shared" si="14"/>
        <v>0</v>
      </c>
      <c r="J60" s="30"/>
      <c r="K60" s="30"/>
    </row>
    <row r="61" spans="2:33" x14ac:dyDescent="0.3">
      <c r="B61" s="30"/>
      <c r="C61" s="30"/>
      <c r="D61" s="30">
        <f t="shared" si="12"/>
        <v>0</v>
      </c>
      <c r="E61" s="30"/>
      <c r="F61" s="30"/>
      <c r="G61" s="30">
        <f t="shared" si="13"/>
        <v>0</v>
      </c>
      <c r="H61" s="31">
        <f t="shared" si="14"/>
        <v>0</v>
      </c>
      <c r="I61" s="31">
        <f>G61/$C$4</f>
        <v>0</v>
      </c>
      <c r="J61" s="30"/>
      <c r="K61" s="30"/>
    </row>
    <row r="62" spans="2:33" x14ac:dyDescent="0.3">
      <c r="B62" s="30"/>
      <c r="C62" s="30"/>
      <c r="D62" s="30">
        <f t="shared" si="12"/>
        <v>0</v>
      </c>
      <c r="E62" s="30"/>
      <c r="F62" s="30"/>
      <c r="G62" s="30">
        <f t="shared" si="13"/>
        <v>0</v>
      </c>
      <c r="H62" s="31">
        <f t="shared" si="14"/>
        <v>0</v>
      </c>
      <c r="I62" s="31">
        <f t="shared" si="14"/>
        <v>0</v>
      </c>
      <c r="J62" s="30"/>
      <c r="K62" s="30"/>
    </row>
    <row r="63" spans="2:33" x14ac:dyDescent="0.3">
      <c r="B63" s="30"/>
      <c r="C63" s="30"/>
      <c r="D63" s="30">
        <f t="shared" si="12"/>
        <v>0</v>
      </c>
      <c r="E63" s="30"/>
      <c r="F63" s="30"/>
      <c r="G63" s="30">
        <f t="shared" si="13"/>
        <v>0</v>
      </c>
      <c r="H63" s="31">
        <f t="shared" si="14"/>
        <v>0</v>
      </c>
      <c r="I63" s="31">
        <f t="shared" si="14"/>
        <v>0</v>
      </c>
      <c r="J63" s="30"/>
      <c r="K63" s="30"/>
    </row>
    <row r="64" spans="2:33" x14ac:dyDescent="0.3">
      <c r="B64" s="30"/>
      <c r="C64" s="30"/>
      <c r="D64" s="30">
        <f t="shared" si="12"/>
        <v>0</v>
      </c>
      <c r="E64" s="30"/>
      <c r="F64" s="30"/>
      <c r="G64" s="30">
        <f t="shared" si="13"/>
        <v>0</v>
      </c>
      <c r="H64" s="31">
        <f t="shared" si="14"/>
        <v>0</v>
      </c>
      <c r="I64" s="31">
        <f t="shared" si="14"/>
        <v>0</v>
      </c>
      <c r="J64" s="30"/>
      <c r="K64" s="30"/>
    </row>
    <row r="65" spans="2:11" x14ac:dyDescent="0.3">
      <c r="B65" s="30"/>
      <c r="C65" s="30"/>
      <c r="D65" s="30">
        <f t="shared" si="12"/>
        <v>0</v>
      </c>
      <c r="E65" s="30"/>
      <c r="F65" s="30"/>
      <c r="G65" s="30">
        <f t="shared" si="13"/>
        <v>0</v>
      </c>
      <c r="H65" s="31">
        <f t="shared" si="14"/>
        <v>0</v>
      </c>
      <c r="I65" s="31">
        <f t="shared" si="14"/>
        <v>0</v>
      </c>
      <c r="J65" s="30"/>
      <c r="K65" s="30"/>
    </row>
    <row r="66" spans="2:11" x14ac:dyDescent="0.3">
      <c r="B66" s="30"/>
      <c r="C66" s="30"/>
      <c r="D66" s="30">
        <f t="shared" si="12"/>
        <v>0</v>
      </c>
      <c r="E66" s="30"/>
      <c r="F66" s="30"/>
      <c r="G66" s="30">
        <f t="shared" si="13"/>
        <v>0</v>
      </c>
      <c r="H66" s="31">
        <f t="shared" si="14"/>
        <v>0</v>
      </c>
      <c r="I66" s="31">
        <f t="shared" si="14"/>
        <v>0</v>
      </c>
      <c r="J66" s="30"/>
      <c r="K66" s="30"/>
    </row>
    <row r="67" spans="2:11" x14ac:dyDescent="0.3">
      <c r="B67" s="30"/>
      <c r="C67" s="30"/>
      <c r="D67" s="30">
        <f t="shared" si="12"/>
        <v>0</v>
      </c>
      <c r="E67" s="30"/>
      <c r="F67" s="30"/>
      <c r="G67" s="30">
        <f t="shared" si="13"/>
        <v>0</v>
      </c>
      <c r="H67" s="31">
        <f t="shared" si="14"/>
        <v>0</v>
      </c>
      <c r="I67" s="31">
        <f t="shared" si="14"/>
        <v>0</v>
      </c>
      <c r="J67" s="30"/>
      <c r="K67" s="30"/>
    </row>
    <row r="68" spans="2:11" x14ac:dyDescent="0.3">
      <c r="B68" s="30"/>
      <c r="C68" s="30"/>
      <c r="D68" s="30">
        <f t="shared" si="12"/>
        <v>0</v>
      </c>
      <c r="E68" s="30"/>
      <c r="F68" s="30"/>
      <c r="G68" s="30">
        <f t="shared" si="13"/>
        <v>0</v>
      </c>
      <c r="H68" s="31">
        <f t="shared" si="14"/>
        <v>0</v>
      </c>
      <c r="I68" s="31">
        <f t="shared" si="14"/>
        <v>0</v>
      </c>
      <c r="J68" s="30"/>
      <c r="K68" s="30"/>
    </row>
  </sheetData>
  <mergeCells count="8">
    <mergeCell ref="B31:G31"/>
    <mergeCell ref="B55:K55"/>
    <mergeCell ref="B6:K6"/>
    <mergeCell ref="M6:V6"/>
    <mergeCell ref="X6:AG6"/>
    <mergeCell ref="X30:AG30"/>
    <mergeCell ref="B27:J27"/>
    <mergeCell ref="X18:AL1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8"/>
  <sheetViews>
    <sheetView topLeftCell="P13" workbookViewId="0">
      <selection activeCell="AG21" sqref="AG21:AG27"/>
    </sheetView>
  </sheetViews>
  <sheetFormatPr defaultColWidth="8.6640625" defaultRowHeight="14.4" x14ac:dyDescent="0.3"/>
  <cols>
    <col min="1" max="1" width="8.664062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13.33203125" style="1" bestFit="1" customWidth="1"/>
    <col min="7" max="7" width="8.664062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12.109375" style="1" bestFit="1" customWidth="1"/>
    <col min="13" max="13" width="5.664062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6640625" style="1" customWidth="1"/>
    <col min="19" max="20" width="8.6640625" style="1"/>
    <col min="21" max="21" width="9.6640625" style="1" customWidth="1"/>
    <col min="22" max="28" width="8.6640625" style="1"/>
    <col min="29" max="29" width="11.6640625" style="1" customWidth="1"/>
    <col min="30" max="31" width="8.6640625" style="1"/>
    <col min="32" max="32" width="11" style="1" customWidth="1"/>
    <col min="33" max="16384" width="8.6640625" style="1"/>
  </cols>
  <sheetData>
    <row r="1" spans="1:33" ht="15" thickBot="1" x14ac:dyDescent="0.35"/>
    <row r="2" spans="1:33" ht="16.2" thickBot="1" x14ac:dyDescent="0.35">
      <c r="B2" s="8" t="s">
        <v>0</v>
      </c>
      <c r="C2" s="2"/>
      <c r="E2" s="8" t="s">
        <v>28</v>
      </c>
      <c r="F2" s="3">
        <v>12</v>
      </c>
      <c r="H2" s="8" t="s">
        <v>1</v>
      </c>
      <c r="I2" s="4"/>
      <c r="K2" s="8" t="s">
        <v>2</v>
      </c>
      <c r="L2" s="2" t="s">
        <v>30</v>
      </c>
      <c r="N2" s="8" t="s">
        <v>3</v>
      </c>
      <c r="O2" s="3">
        <v>1.065E-2</v>
      </c>
    </row>
    <row r="3" spans="1:33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33" ht="16.2" thickBot="1" x14ac:dyDescent="0.35">
      <c r="B4" s="8" t="s">
        <v>19</v>
      </c>
      <c r="C4" s="29">
        <f>G29</f>
        <v>7.0277594136318414E-2</v>
      </c>
      <c r="E4" s="8" t="s">
        <v>20</v>
      </c>
      <c r="F4" s="3">
        <f>G33</f>
        <v>0.21934020531266524</v>
      </c>
      <c r="H4" s="8"/>
      <c r="I4" s="4"/>
      <c r="K4" s="8" t="s">
        <v>41</v>
      </c>
      <c r="L4" s="44" t="e">
        <f>#REF!</f>
        <v>#REF!</v>
      </c>
      <c r="N4" s="8" t="s">
        <v>9</v>
      </c>
      <c r="O4" s="3">
        <v>12</v>
      </c>
    </row>
    <row r="5" spans="1:33" ht="15" thickBot="1" x14ac:dyDescent="0.35"/>
    <row r="6" spans="1:33" ht="15" thickBot="1" x14ac:dyDescent="0.35">
      <c r="B6" s="55" t="s">
        <v>8</v>
      </c>
      <c r="C6" s="56"/>
      <c r="D6" s="56"/>
      <c r="E6" s="56"/>
      <c r="F6" s="56"/>
      <c r="G6" s="56"/>
      <c r="H6" s="56"/>
      <c r="I6" s="56"/>
      <c r="J6" s="56"/>
      <c r="K6" s="57"/>
      <c r="M6" s="55" t="s">
        <v>16</v>
      </c>
      <c r="N6" s="56"/>
      <c r="O6" s="56"/>
      <c r="P6" s="56"/>
      <c r="Q6" s="56"/>
      <c r="R6" s="56"/>
      <c r="S6" s="56"/>
      <c r="T6" s="56"/>
      <c r="U6" s="56"/>
      <c r="V6" s="57"/>
      <c r="X6" s="55" t="s">
        <v>31</v>
      </c>
      <c r="Y6" s="56"/>
      <c r="Z6" s="56"/>
      <c r="AA6" s="56"/>
      <c r="AB6" s="56"/>
      <c r="AC6" s="56"/>
      <c r="AD6" s="56"/>
      <c r="AE6" s="56"/>
      <c r="AF6" s="56"/>
      <c r="AG6" s="57"/>
    </row>
    <row r="7" spans="1:33" s="14" customFormat="1" ht="29.4" thickBot="1" x14ac:dyDescent="0.35">
      <c r="B7" s="11" t="s">
        <v>4</v>
      </c>
      <c r="C7" s="12" t="s">
        <v>5</v>
      </c>
      <c r="D7" s="12" t="s">
        <v>17</v>
      </c>
      <c r="E7" s="12" t="s">
        <v>6</v>
      </c>
      <c r="F7" s="12" t="s">
        <v>7</v>
      </c>
      <c r="G7" s="12" t="s">
        <v>10</v>
      </c>
      <c r="H7" s="12" t="s">
        <v>21</v>
      </c>
      <c r="I7" s="12" t="s">
        <v>22</v>
      </c>
      <c r="J7" s="12" t="s">
        <v>33</v>
      </c>
      <c r="K7" s="13" t="s">
        <v>34</v>
      </c>
      <c r="M7" s="11" t="s">
        <v>4</v>
      </c>
      <c r="N7" s="12" t="s">
        <v>6</v>
      </c>
      <c r="O7" s="12" t="s">
        <v>7</v>
      </c>
      <c r="P7" s="12" t="s">
        <v>10</v>
      </c>
      <c r="Q7" s="12" t="s">
        <v>11</v>
      </c>
      <c r="R7" s="12" t="s">
        <v>12</v>
      </c>
      <c r="S7" s="12" t="s">
        <v>13</v>
      </c>
      <c r="T7" s="12" t="s">
        <v>14</v>
      </c>
      <c r="U7" s="12" t="s">
        <v>15</v>
      </c>
      <c r="V7" s="12" t="s">
        <v>18</v>
      </c>
      <c r="X7" s="11" t="s">
        <v>4</v>
      </c>
      <c r="Y7" s="12" t="s">
        <v>6</v>
      </c>
      <c r="Z7" s="12" t="s">
        <v>7</v>
      </c>
      <c r="AA7" s="12" t="s">
        <v>10</v>
      </c>
      <c r="AB7" s="12" t="s">
        <v>11</v>
      </c>
      <c r="AC7" s="12" t="s">
        <v>12</v>
      </c>
      <c r="AD7" s="12" t="s">
        <v>13</v>
      </c>
      <c r="AE7" s="12" t="s">
        <v>14</v>
      </c>
      <c r="AF7" s="12" t="s">
        <v>15</v>
      </c>
      <c r="AG7" s="12" t="s">
        <v>18</v>
      </c>
    </row>
    <row r="8" spans="1:33" x14ac:dyDescent="0.3">
      <c r="B8" s="32">
        <v>4</v>
      </c>
      <c r="C8" s="32">
        <v>10.8</v>
      </c>
      <c r="D8" s="35">
        <f t="shared" ref="D8:D14" si="0">C8/$C$15</f>
        <v>0.8640000000000001</v>
      </c>
      <c r="E8" s="35">
        <v>5.0754575699999901E-2</v>
      </c>
      <c r="F8" s="35">
        <v>1.44659601343283E-3</v>
      </c>
      <c r="G8" s="1">
        <f>E8-F8</f>
        <v>4.9307979686567069E-2</v>
      </c>
      <c r="H8" s="33">
        <f t="shared" ref="H8:I14" si="1">F8/$G$15</f>
        <v>2.1020748580817525E-2</v>
      </c>
      <c r="I8" s="33">
        <f t="shared" si="1"/>
        <v>0.71650318015169312</v>
      </c>
      <c r="J8" s="32">
        <f t="shared" ref="J8:J13" si="2">$J$15+(C8-$C$15)</f>
        <v>8.9250000000000007</v>
      </c>
      <c r="K8" s="32">
        <f t="shared" ref="K8:K18" si="3">J8/$J$15</f>
        <v>0.84000000000000008</v>
      </c>
      <c r="M8" s="18">
        <v>18</v>
      </c>
      <c r="N8" s="19">
        <v>0.21255124689999999</v>
      </c>
      <c r="O8" s="19">
        <v>1.17697389024875E-2</v>
      </c>
      <c r="P8" s="19">
        <f t="shared" ref="P8:P16" si="4">N8-O8</f>
        <v>0.20078150799751249</v>
      </c>
      <c r="Q8" s="19">
        <f>P8/P8</f>
        <v>1</v>
      </c>
      <c r="R8" s="19">
        <f t="shared" ref="R8:R16" si="5">P8/Q8</f>
        <v>0.20078150799751249</v>
      </c>
      <c r="S8" s="19">
        <f>R8/R8</f>
        <v>1</v>
      </c>
      <c r="T8" s="19"/>
      <c r="U8" s="19"/>
      <c r="V8" s="20"/>
      <c r="X8" s="18">
        <v>32</v>
      </c>
      <c r="Y8" s="19">
        <v>0.14931445192931</v>
      </c>
      <c r="Z8" s="19">
        <v>1.3068830691542199E-3</v>
      </c>
      <c r="AA8" s="19">
        <f t="shared" ref="AA8:AA16" si="6">Y8-Z8</f>
        <v>0.14800756886015579</v>
      </c>
      <c r="AB8" s="19">
        <f>AA8/AA8</f>
        <v>1</v>
      </c>
      <c r="AC8" s="19">
        <f t="shared" ref="AC8:AC16" si="7">AA8/AB8</f>
        <v>0.14800756886015579</v>
      </c>
      <c r="AD8" s="19">
        <f>AC8/AC8</f>
        <v>1</v>
      </c>
      <c r="AE8" s="19"/>
      <c r="AF8" s="19"/>
      <c r="AG8" s="20"/>
    </row>
    <row r="9" spans="1:33" x14ac:dyDescent="0.3">
      <c r="B9" s="32">
        <v>5</v>
      </c>
      <c r="C9" s="32">
        <v>11</v>
      </c>
      <c r="D9" s="35">
        <f t="shared" si="0"/>
        <v>0.88</v>
      </c>
      <c r="E9" s="35">
        <v>6.2051040500000001E-2</v>
      </c>
      <c r="F9" s="35">
        <v>2.2924519910447702E-3</v>
      </c>
      <c r="G9" s="1">
        <f t="shared" ref="G9:G18" si="8">E9-F9</f>
        <v>5.9758588508955233E-2</v>
      </c>
      <c r="H9" s="33">
        <f t="shared" si="1"/>
        <v>3.3312034935719277E-2</v>
      </c>
      <c r="I9" s="33">
        <f t="shared" si="1"/>
        <v>0.86836286905722704</v>
      </c>
      <c r="J9" s="32">
        <f t="shared" si="2"/>
        <v>9.125</v>
      </c>
      <c r="K9" s="32">
        <f t="shared" si="3"/>
        <v>0.85882352941176465</v>
      </c>
      <c r="M9" s="15">
        <v>19</v>
      </c>
      <c r="N9" s="16">
        <v>0.16682387068139501</v>
      </c>
      <c r="O9" s="16">
        <v>1.2795723543781E-2</v>
      </c>
      <c r="P9" s="16">
        <f t="shared" si="4"/>
        <v>0.15402814713761401</v>
      </c>
      <c r="Q9" s="16">
        <f>Q12+(3*(Q8-Q12)/4)</f>
        <v>0.93119735818218041</v>
      </c>
      <c r="R9" s="16">
        <f t="shared" si="5"/>
        <v>0.16540870287507817</v>
      </c>
      <c r="S9" s="16">
        <f>R9/$R$8</f>
        <v>0.82382438763796639</v>
      </c>
      <c r="T9" s="16">
        <v>2.3074883720930401</v>
      </c>
      <c r="U9" s="16">
        <f>T9/$O$4</f>
        <v>0.19229069767442</v>
      </c>
      <c r="V9" s="17">
        <f>U9/0.85</f>
        <v>0.22622435020520001</v>
      </c>
      <c r="X9" s="15">
        <v>33</v>
      </c>
      <c r="Y9" s="16"/>
      <c r="Z9" s="16">
        <v>1.8100040442785999E-3</v>
      </c>
      <c r="AA9" s="16">
        <f t="shared" si="6"/>
        <v>-1.8100040442785999E-3</v>
      </c>
      <c r="AB9" s="16">
        <f>AB12+(3*(AB8-AB12)/4)</f>
        <v>0.97320491145602617</v>
      </c>
      <c r="AC9" s="16">
        <f t="shared" si="7"/>
        <v>-1.8598385838092682E-3</v>
      </c>
      <c r="AD9" s="16">
        <f>AC9/$AC$8</f>
        <v>-1.2565834288964826E-2</v>
      </c>
      <c r="AE9" s="16"/>
      <c r="AF9" s="16"/>
      <c r="AG9" s="17"/>
    </row>
    <row r="10" spans="1:33" x14ac:dyDescent="0.3">
      <c r="B10" s="32">
        <v>6</v>
      </c>
      <c r="C10" s="32">
        <v>11.25</v>
      </c>
      <c r="D10" s="35">
        <f t="shared" si="0"/>
        <v>0.9</v>
      </c>
      <c r="E10" s="35">
        <v>6.3225101399999997E-2</v>
      </c>
      <c r="F10" s="35">
        <v>3.0839964900497498E-3</v>
      </c>
      <c r="G10" s="1">
        <f t="shared" si="8"/>
        <v>6.0141104909950248E-2</v>
      </c>
      <c r="H10" s="33">
        <f t="shared" si="1"/>
        <v>4.4814111361761798E-2</v>
      </c>
      <c r="I10" s="33">
        <f t="shared" si="1"/>
        <v>0.87392128413558345</v>
      </c>
      <c r="J10" s="32">
        <f t="shared" si="2"/>
        <v>9.375</v>
      </c>
      <c r="K10" s="32">
        <f t="shared" si="3"/>
        <v>0.88235294117647056</v>
      </c>
      <c r="M10" s="15">
        <v>20</v>
      </c>
      <c r="N10" s="16">
        <v>0.12817052203720899</v>
      </c>
      <c r="O10" s="16">
        <v>1.4956306062189E-2</v>
      </c>
      <c r="P10" s="16">
        <f t="shared" si="4"/>
        <v>0.11321421597501999</v>
      </c>
      <c r="Q10" s="16">
        <f>Q12+(2*(Q8-Q12)/4)</f>
        <v>0.86239471636436082</v>
      </c>
      <c r="R10" s="16">
        <f t="shared" si="5"/>
        <v>0.13127888405010485</v>
      </c>
      <c r="S10" s="16">
        <f>R10/$R$8</f>
        <v>0.6538395161955417</v>
      </c>
      <c r="T10" s="16">
        <v>5.0077325581395504</v>
      </c>
      <c r="U10" s="16">
        <f>T10/$O$4</f>
        <v>0.4173110465116292</v>
      </c>
      <c r="V10" s="17">
        <f>U10/0.85</f>
        <v>0.49095417236662259</v>
      </c>
      <c r="X10" s="15">
        <v>34</v>
      </c>
      <c r="Y10" s="16"/>
      <c r="Z10" s="16">
        <v>9.72831700995025E-4</v>
      </c>
      <c r="AA10" s="16">
        <f t="shared" si="6"/>
        <v>-9.72831700995025E-4</v>
      </c>
      <c r="AB10" s="16">
        <f>AB12+(2*(AB8-AB12)/4)</f>
        <v>0.94640982291205222</v>
      </c>
      <c r="AC10" s="16">
        <f t="shared" si="7"/>
        <v>-1.0279180091365431E-3</v>
      </c>
      <c r="AD10" s="16">
        <f>AC10/$AC$8</f>
        <v>-6.9450367778675316E-3</v>
      </c>
      <c r="AE10" s="16"/>
      <c r="AF10" s="16"/>
      <c r="AG10" s="17"/>
    </row>
    <row r="11" spans="1:33" x14ac:dyDescent="0.3">
      <c r="B11" s="32">
        <v>7</v>
      </c>
      <c r="C11" s="32">
        <v>11.5</v>
      </c>
      <c r="D11" s="35">
        <f t="shared" si="0"/>
        <v>0.92</v>
      </c>
      <c r="E11" s="35">
        <v>7.1062790799999997E-2</v>
      </c>
      <c r="F11" s="35">
        <v>3.9211746661691497E-3</v>
      </c>
      <c r="G11" s="1">
        <f t="shared" si="8"/>
        <v>6.714161613383085E-2</v>
      </c>
      <c r="H11" s="33">
        <f t="shared" si="1"/>
        <v>5.6979299012038985E-2</v>
      </c>
      <c r="I11" s="33">
        <f t="shared" si="1"/>
        <v>0.97564698018888474</v>
      </c>
      <c r="J11" s="32">
        <f t="shared" si="2"/>
        <v>9.625</v>
      </c>
      <c r="K11" s="32">
        <f t="shared" si="3"/>
        <v>0.90588235294117647</v>
      </c>
      <c r="M11" s="15">
        <v>21</v>
      </c>
      <c r="N11" s="16">
        <v>8.6599756256410199E-2</v>
      </c>
      <c r="O11" s="16">
        <v>1.6678645752238801E-2</v>
      </c>
      <c r="P11" s="16">
        <f t="shared" si="4"/>
        <v>6.9921110504171394E-2</v>
      </c>
      <c r="Q11" s="16">
        <f>Q12+(1*(Q8-Q12)/4)</f>
        <v>0.79359207454654135</v>
      </c>
      <c r="R11" s="16">
        <f t="shared" si="5"/>
        <v>8.8107117934770621E-2</v>
      </c>
      <c r="S11" s="16">
        <f>R11/$R$8</f>
        <v>0.43882087953967452</v>
      </c>
      <c r="T11" s="16">
        <v>9.9892307692307298</v>
      </c>
      <c r="U11" s="16">
        <f>T11/$O$4</f>
        <v>0.83243589743589419</v>
      </c>
      <c r="V11" s="17">
        <f>U11/0.85</f>
        <v>0.97933634992458141</v>
      </c>
      <c r="X11" s="15">
        <v>35</v>
      </c>
      <c r="Y11" s="16"/>
      <c r="Z11" s="16">
        <v>7.0161164029850702E-4</v>
      </c>
      <c r="AA11" s="16">
        <f t="shared" si="6"/>
        <v>-7.0161164029850702E-4</v>
      </c>
      <c r="AB11" s="16">
        <f>AB12+(1*(AB8-AB12)/4)</f>
        <v>0.91961473436807828</v>
      </c>
      <c r="AC11" s="16">
        <f t="shared" si="7"/>
        <v>-7.6294084259168147E-4</v>
      </c>
      <c r="AD11" s="16">
        <f>AC11/$AC$8</f>
        <v>-5.1547420747957984E-3</v>
      </c>
      <c r="AE11" s="16"/>
      <c r="AF11" s="16"/>
      <c r="AG11" s="17"/>
    </row>
    <row r="12" spans="1:33" x14ac:dyDescent="0.3">
      <c r="B12" s="32">
        <v>8</v>
      </c>
      <c r="C12" s="32">
        <v>11.75</v>
      </c>
      <c r="D12" s="35">
        <f t="shared" si="0"/>
        <v>0.94</v>
      </c>
      <c r="E12" s="35">
        <v>7.1062790799999997E-2</v>
      </c>
      <c r="F12" s="35">
        <v>5.0431415373134196E-3</v>
      </c>
      <c r="G12" s="1">
        <f t="shared" si="8"/>
        <v>6.6019649262686581E-2</v>
      </c>
      <c r="H12" s="33">
        <f t="shared" si="1"/>
        <v>7.3282802751388459E-2</v>
      </c>
      <c r="I12" s="33">
        <f t="shared" si="1"/>
        <v>0.95934347644953522</v>
      </c>
      <c r="J12" s="32">
        <f t="shared" si="2"/>
        <v>9.875</v>
      </c>
      <c r="K12" s="32">
        <f t="shared" si="3"/>
        <v>0.92941176470588238</v>
      </c>
      <c r="M12" s="21">
        <v>22</v>
      </c>
      <c r="N12" s="22">
        <v>0.16239603324861099</v>
      </c>
      <c r="O12" s="22">
        <v>1.68717179646766E-2</v>
      </c>
      <c r="P12" s="22">
        <f t="shared" si="4"/>
        <v>0.14552431528393439</v>
      </c>
      <c r="Q12" s="22">
        <f>P12/P8</f>
        <v>0.72478943272872176</v>
      </c>
      <c r="R12" s="22">
        <f t="shared" si="5"/>
        <v>0.20078150799751249</v>
      </c>
      <c r="S12" s="22">
        <f>R12/R8</f>
        <v>1</v>
      </c>
      <c r="T12" s="22"/>
      <c r="U12" s="22"/>
      <c r="V12" s="23"/>
      <c r="X12" s="21">
        <v>36</v>
      </c>
      <c r="Y12" s="22">
        <v>0.132826099908016</v>
      </c>
      <c r="Z12" s="22">
        <v>6.8203469900497498E-4</v>
      </c>
      <c r="AA12" s="22">
        <f t="shared" si="6"/>
        <v>0.13214406520901104</v>
      </c>
      <c r="AB12" s="22">
        <f>AA12/AA8</f>
        <v>0.89281964582410445</v>
      </c>
      <c r="AC12" s="22">
        <f t="shared" si="7"/>
        <v>0.14800756886015579</v>
      </c>
      <c r="AD12" s="22">
        <f>AC12/AC8</f>
        <v>1</v>
      </c>
      <c r="AE12" s="22"/>
      <c r="AF12" s="22"/>
      <c r="AG12" s="23"/>
    </row>
    <row r="13" spans="1:33" x14ac:dyDescent="0.3">
      <c r="B13" s="32">
        <v>9</v>
      </c>
      <c r="C13" s="32">
        <v>12</v>
      </c>
      <c r="D13" s="35">
        <f t="shared" si="0"/>
        <v>0.96</v>
      </c>
      <c r="E13" s="35">
        <v>7.6710925499999999E-2</v>
      </c>
      <c r="F13" s="35">
        <v>6.4333313636815896E-3</v>
      </c>
      <c r="G13" s="1">
        <f t="shared" si="8"/>
        <v>7.0277594136318414E-2</v>
      </c>
      <c r="H13" s="33">
        <f t="shared" si="1"/>
        <v>9.3483902815496012E-2</v>
      </c>
      <c r="I13" s="33">
        <f t="shared" si="1"/>
        <v>1.021216444319256</v>
      </c>
      <c r="J13" s="32">
        <f t="shared" si="2"/>
        <v>10.125</v>
      </c>
      <c r="K13" s="32">
        <f t="shared" si="3"/>
        <v>0.95294117647058818</v>
      </c>
      <c r="M13" s="15">
        <v>23</v>
      </c>
      <c r="N13" s="16">
        <v>3.3939901934375002E-2</v>
      </c>
      <c r="O13" s="16">
        <v>1.53606066467661E-2</v>
      </c>
      <c r="P13" s="16">
        <f t="shared" si="4"/>
        <v>1.8579295287608905E-2</v>
      </c>
      <c r="Q13" s="16">
        <f>Q16+(3*(Q12-Q16)/4)</f>
        <v>0.73650909255096164</v>
      </c>
      <c r="R13" s="16">
        <f t="shared" si="5"/>
        <v>2.5226158747420131E-2</v>
      </c>
      <c r="S13" s="16">
        <f>R13/$R$8</f>
        <v>0.12563985099530511</v>
      </c>
      <c r="T13" s="16">
        <v>27.63715625</v>
      </c>
      <c r="U13" s="16">
        <f>T13/$O$4</f>
        <v>2.3030963541666667</v>
      </c>
      <c r="V13" s="17">
        <f>U13/0.85</f>
        <v>2.7095251225490196</v>
      </c>
      <c r="X13" s="15">
        <v>37</v>
      </c>
      <c r="Y13" s="16"/>
      <c r="Z13" s="16">
        <v>7.5102596716417796E-4</v>
      </c>
      <c r="AA13" s="16">
        <f t="shared" si="6"/>
        <v>-7.5102596716417796E-4</v>
      </c>
      <c r="AB13" s="16">
        <f>AB16+(3*(AB12-AB16)/4)</f>
        <v>0.89076077710743118</v>
      </c>
      <c r="AC13" s="16">
        <f t="shared" si="7"/>
        <v>-8.4312869006534586E-4</v>
      </c>
      <c r="AD13" s="16">
        <f>AC13/$AC$8</f>
        <v>-5.696524147774982E-3</v>
      </c>
      <c r="AE13" s="16"/>
      <c r="AF13" s="16"/>
      <c r="AG13" s="17"/>
    </row>
    <row r="14" spans="1:33" x14ac:dyDescent="0.3">
      <c r="B14" s="32">
        <v>10</v>
      </c>
      <c r="C14" s="32">
        <v>12.25</v>
      </c>
      <c r="D14" s="35">
        <f t="shared" si="0"/>
        <v>0.98</v>
      </c>
      <c r="E14" s="35">
        <v>7.6171523800000002E-2</v>
      </c>
      <c r="F14" s="35">
        <v>8.5132345830845699E-3</v>
      </c>
      <c r="G14" s="1">
        <f t="shared" si="8"/>
        <v>6.7658289216915427E-2</v>
      </c>
      <c r="H14" s="33">
        <f t="shared" si="1"/>
        <v>0.12370735306803129</v>
      </c>
      <c r="I14" s="33">
        <f t="shared" si="1"/>
        <v>0.98315485030406868</v>
      </c>
      <c r="J14" s="32">
        <f>$J$15+(C14-$C$15)</f>
        <v>10.375</v>
      </c>
      <c r="K14" s="32">
        <f t="shared" si="3"/>
        <v>0.97647058823529409</v>
      </c>
      <c r="M14" s="15">
        <v>24</v>
      </c>
      <c r="N14" s="16">
        <v>2.3305620012000001E-2</v>
      </c>
      <c r="O14" s="16">
        <v>1.3535491903482501E-2</v>
      </c>
      <c r="P14" s="16">
        <f t="shared" si="4"/>
        <v>9.7701281085175E-3</v>
      </c>
      <c r="Q14" s="16">
        <f>Q16+(2*(Q12-Q16)/4)</f>
        <v>0.74822875237320163</v>
      </c>
      <c r="R14" s="16">
        <f t="shared" si="5"/>
        <v>1.3057675313236766E-2</v>
      </c>
      <c r="S14" s="16">
        <f>R14/$R$8</f>
        <v>6.5034252623496283E-2</v>
      </c>
      <c r="T14" s="16">
        <v>36.200519999999898</v>
      </c>
      <c r="U14" s="16">
        <f>T14/$O$4</f>
        <v>3.0167099999999913</v>
      </c>
      <c r="V14" s="17">
        <f>U14/0.85</f>
        <v>3.549070588235284</v>
      </c>
      <c r="X14" s="15">
        <v>38</v>
      </c>
      <c r="Y14" s="16"/>
      <c r="Z14" s="16">
        <v>6.4178327114427797E-4</v>
      </c>
      <c r="AA14" s="16">
        <f t="shared" si="6"/>
        <v>-6.4178327114427797E-4</v>
      </c>
      <c r="AB14" s="16">
        <f>AB16+(2*(AB12-AB16)/4)</f>
        <v>0.88870190839075791</v>
      </c>
      <c r="AC14" s="16">
        <f t="shared" si="7"/>
        <v>-7.2215808820125661E-4</v>
      </c>
      <c r="AD14" s="16">
        <f>AC14/$AC$8</f>
        <v>-4.8791970151444352E-3</v>
      </c>
      <c r="AE14" s="16"/>
      <c r="AF14" s="16"/>
      <c r="AG14" s="17"/>
    </row>
    <row r="15" spans="1:33" x14ac:dyDescent="0.3">
      <c r="B15" s="32">
        <v>11</v>
      </c>
      <c r="C15" s="32">
        <v>12.5</v>
      </c>
      <c r="D15" s="35">
        <f>C15/$C$15</f>
        <v>1</v>
      </c>
      <c r="E15" s="35">
        <v>8.0328365700000001E-2</v>
      </c>
      <c r="F15" s="35">
        <v>1.1510834874626801E-2</v>
      </c>
      <c r="G15" s="1">
        <f t="shared" si="8"/>
        <v>6.8817530825373202E-2</v>
      </c>
      <c r="H15" s="33">
        <f t="shared" ref="H15:I18" si="9">F15/$G$15</f>
        <v>0.16726602562704454</v>
      </c>
      <c r="I15" s="33">
        <f t="shared" si="9"/>
        <v>1</v>
      </c>
      <c r="J15" s="32">
        <f>C15*0.85</f>
        <v>10.625</v>
      </c>
      <c r="K15" s="32">
        <f>J15/$J$15</f>
        <v>1</v>
      </c>
      <c r="M15" s="15">
        <v>25</v>
      </c>
      <c r="N15" s="16">
        <v>1.81217987E-2</v>
      </c>
      <c r="O15" s="16">
        <v>1.12912363830845E-2</v>
      </c>
      <c r="P15" s="16">
        <f t="shared" si="4"/>
        <v>6.8305623169155009E-3</v>
      </c>
      <c r="Q15" s="16">
        <f>Q16+(1*(Q12-Q16)/4)</f>
        <v>0.75994841219544162</v>
      </c>
      <c r="R15" s="16">
        <f t="shared" si="5"/>
        <v>8.9881921026487184E-3</v>
      </c>
      <c r="S15" s="16">
        <f>R15/$R$8</f>
        <v>4.4766035439678414E-2</v>
      </c>
      <c r="T15" s="16">
        <v>43.543108108108001</v>
      </c>
      <c r="U15" s="16">
        <f>T15/$O$4</f>
        <v>3.6285923423423334</v>
      </c>
      <c r="V15" s="17">
        <f>U15/0.85</f>
        <v>4.2689321674615686</v>
      </c>
      <c r="X15" s="15">
        <v>39</v>
      </c>
      <c r="Y15" s="16"/>
      <c r="Z15" s="16">
        <v>5.4184492039800996E-4</v>
      </c>
      <c r="AA15" s="16">
        <f t="shared" si="6"/>
        <v>-5.4184492039800996E-4</v>
      </c>
      <c r="AB15" s="16">
        <f>AB16+(1*(AB12-AB16)/4)</f>
        <v>0.88664303967408464</v>
      </c>
      <c r="AC15" s="16">
        <f t="shared" si="7"/>
        <v>-6.111195781756582E-4</v>
      </c>
      <c r="AD15" s="16">
        <f>AC15/$AC$8</f>
        <v>-4.1289751793239134E-3</v>
      </c>
      <c r="AE15" s="16"/>
      <c r="AF15" s="16"/>
      <c r="AG15" s="17"/>
    </row>
    <row r="16" spans="1:33" ht="15" thickBot="1" x14ac:dyDescent="0.35">
      <c r="A16" s="28"/>
      <c r="B16" s="32">
        <v>12</v>
      </c>
      <c r="C16" s="32">
        <v>12.75</v>
      </c>
      <c r="D16" s="35">
        <f>C16/$C$15</f>
        <v>1.02</v>
      </c>
      <c r="E16" s="35">
        <v>8.0201453399999997E-2</v>
      </c>
      <c r="F16" s="35">
        <v>1.5823946223383002E-2</v>
      </c>
      <c r="G16" s="1">
        <f t="shared" si="8"/>
        <v>6.4377507176616999E-2</v>
      </c>
      <c r="H16" s="33">
        <f t="shared" si="9"/>
        <v>0.22994062753481809</v>
      </c>
      <c r="I16" s="33">
        <f t="shared" si="9"/>
        <v>0.93548121248315474</v>
      </c>
      <c r="J16" s="32">
        <f>$J$15+(C16-$C$15)</f>
        <v>10.875</v>
      </c>
      <c r="K16" s="32">
        <f t="shared" si="3"/>
        <v>1.0235294117647058</v>
      </c>
      <c r="L16" s="28"/>
      <c r="M16" s="24">
        <v>26</v>
      </c>
      <c r="N16" s="25">
        <v>0.16417753134687499</v>
      </c>
      <c r="O16" s="25">
        <v>9.2408521736318302E-3</v>
      </c>
      <c r="P16" s="25">
        <f t="shared" si="4"/>
        <v>0.15493667917324316</v>
      </c>
      <c r="Q16" s="25">
        <f>P16/P8</f>
        <v>0.77166807201768151</v>
      </c>
      <c r="R16" s="25">
        <f t="shared" si="5"/>
        <v>0.20078150799751249</v>
      </c>
      <c r="S16" s="25">
        <f>R16/R8</f>
        <v>1</v>
      </c>
      <c r="T16" s="25"/>
      <c r="U16" s="25"/>
      <c r="V16" s="26"/>
      <c r="X16" s="24">
        <v>40</v>
      </c>
      <c r="Y16" s="25">
        <v>0.13144647759956299</v>
      </c>
      <c r="Z16" s="25">
        <v>5.2132500398009902E-4</v>
      </c>
      <c r="AA16" s="25">
        <f t="shared" si="6"/>
        <v>0.13092515259558288</v>
      </c>
      <c r="AB16" s="25">
        <f>AA16/AA8</f>
        <v>0.88458417095741138</v>
      </c>
      <c r="AC16" s="25">
        <f t="shared" si="7"/>
        <v>0.14800756886015579</v>
      </c>
      <c r="AD16" s="25">
        <f>AC16/AC8</f>
        <v>1</v>
      </c>
      <c r="AE16" s="25"/>
      <c r="AF16" s="25"/>
      <c r="AG16" s="26"/>
    </row>
    <row r="17" spans="2:38" ht="15" thickBot="1" x14ac:dyDescent="0.35">
      <c r="B17" s="32">
        <v>13</v>
      </c>
      <c r="C17" s="32">
        <v>13</v>
      </c>
      <c r="D17" s="35">
        <f>C17/$C$15</f>
        <v>1.04</v>
      </c>
      <c r="E17" s="35">
        <v>8.4104372999999996E-2</v>
      </c>
      <c r="F17" s="35">
        <v>2.4167111605970099E-2</v>
      </c>
      <c r="G17" s="1">
        <f t="shared" si="8"/>
        <v>5.9937261394029898E-2</v>
      </c>
      <c r="H17" s="33">
        <f t="shared" si="9"/>
        <v>0.35117667425899013</v>
      </c>
      <c r="I17" s="33">
        <f t="shared" si="9"/>
        <v>0.87095919709939484</v>
      </c>
      <c r="J17" s="32">
        <f>$J$15+(C17-$C$15)</f>
        <v>11.125</v>
      </c>
      <c r="K17" s="32">
        <f t="shared" si="3"/>
        <v>1.0470588235294118</v>
      </c>
    </row>
    <row r="18" spans="2:38" ht="15" thickBot="1" x14ac:dyDescent="0.35">
      <c r="B18" s="32">
        <v>14</v>
      </c>
      <c r="C18" s="32">
        <v>13.25</v>
      </c>
      <c r="D18" s="35">
        <f>C18/$C$15</f>
        <v>1.06</v>
      </c>
      <c r="E18" s="35">
        <v>9.0768001500000001E-2</v>
      </c>
      <c r="F18" s="35">
        <v>3.8528522619900397E-2</v>
      </c>
      <c r="G18" s="1">
        <f t="shared" si="8"/>
        <v>5.2239478880099603E-2</v>
      </c>
      <c r="H18" s="33">
        <f t="shared" si="9"/>
        <v>0.55986493786979685</v>
      </c>
      <c r="I18" s="33">
        <f t="shared" si="9"/>
        <v>0.75910132568776756</v>
      </c>
      <c r="J18" s="32">
        <f>$J$15+(C18-$C$15)</f>
        <v>11.375</v>
      </c>
      <c r="K18" s="32">
        <f t="shared" si="3"/>
        <v>1.0705882352941176</v>
      </c>
      <c r="X18" s="55" t="s">
        <v>27</v>
      </c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7"/>
    </row>
    <row r="19" spans="2:38" ht="58.2" thickBot="1" x14ac:dyDescent="0.35">
      <c r="B19" s="32"/>
      <c r="C19" s="32"/>
      <c r="D19" s="35"/>
      <c r="E19" s="35"/>
      <c r="F19" s="35"/>
      <c r="H19" s="33"/>
      <c r="I19" s="33"/>
      <c r="J19" s="32"/>
      <c r="K19" s="32"/>
      <c r="X19" s="11" t="s">
        <v>4</v>
      </c>
      <c r="Y19" s="12" t="s">
        <v>6</v>
      </c>
      <c r="Z19" s="12" t="s">
        <v>7</v>
      </c>
      <c r="AA19" s="12" t="s">
        <v>10</v>
      </c>
      <c r="AB19" s="12" t="s">
        <v>11</v>
      </c>
      <c r="AC19" s="12" t="s">
        <v>12</v>
      </c>
      <c r="AD19" s="12" t="s">
        <v>13</v>
      </c>
      <c r="AE19" s="12" t="s">
        <v>14</v>
      </c>
      <c r="AF19" s="12" t="s">
        <v>15</v>
      </c>
      <c r="AG19" s="12" t="s">
        <v>18</v>
      </c>
      <c r="AH19" s="13" t="s">
        <v>35</v>
      </c>
      <c r="AI19" s="13" t="s">
        <v>37</v>
      </c>
      <c r="AJ19" s="13" t="s">
        <v>38</v>
      </c>
      <c r="AK19" s="43" t="s">
        <v>39</v>
      </c>
      <c r="AL19" s="43" t="s">
        <v>40</v>
      </c>
    </row>
    <row r="20" spans="2:38" x14ac:dyDescent="0.3">
      <c r="B20" s="32"/>
      <c r="C20" s="32"/>
      <c r="D20" s="35"/>
      <c r="E20" s="35"/>
      <c r="F20" s="35"/>
      <c r="H20" s="33"/>
      <c r="I20" s="33"/>
      <c r="J20" s="32"/>
      <c r="K20" s="32"/>
      <c r="X20" s="18">
        <v>32</v>
      </c>
      <c r="Y20" s="19">
        <v>0.14931445192931</v>
      </c>
      <c r="Z20" s="19">
        <v>1.3068830691542199E-3</v>
      </c>
      <c r="AA20" s="19">
        <f t="shared" ref="AA20:AA28" si="10">Y20-Z20</f>
        <v>0.14800756886015579</v>
      </c>
      <c r="AB20" s="19">
        <f>AA20/AA20</f>
        <v>1</v>
      </c>
      <c r="AC20" s="19">
        <f t="shared" ref="AC20:AC28" si="11">AA20/AB20</f>
        <v>0.14800756886015579</v>
      </c>
      <c r="AD20" s="46">
        <f>AC20/AC20</f>
        <v>1</v>
      </c>
      <c r="AE20" s="19"/>
      <c r="AF20" s="19"/>
      <c r="AG20" s="49"/>
      <c r="AH20" s="20"/>
      <c r="AI20" s="20"/>
      <c r="AJ20" s="20"/>
      <c r="AK20" s="20"/>
      <c r="AL20" s="20"/>
    </row>
    <row r="21" spans="2:38" x14ac:dyDescent="0.3">
      <c r="B21" s="32"/>
      <c r="C21" s="32"/>
      <c r="D21" s="35"/>
      <c r="E21" s="35"/>
      <c r="F21" s="35"/>
      <c r="G21" s="36"/>
      <c r="H21" s="33"/>
      <c r="I21" s="33"/>
      <c r="J21" s="32"/>
      <c r="K21" s="32"/>
      <c r="X21" s="15">
        <v>33</v>
      </c>
      <c r="Y21" s="16">
        <v>0.16653999999999999</v>
      </c>
      <c r="Z21" s="16">
        <v>1.8100040442785999E-3</v>
      </c>
      <c r="AA21" s="16">
        <f t="shared" si="10"/>
        <v>0.16472999595572138</v>
      </c>
      <c r="AB21" s="16">
        <f>AB24+(3*(AB20-AB24)/4)</f>
        <v>0.97320491145602617</v>
      </c>
      <c r="AC21" s="16">
        <f t="shared" si="11"/>
        <v>0.16926547946543591</v>
      </c>
      <c r="AD21" s="47">
        <f>AC21/$AC$8</f>
        <v>1.1436271858864566</v>
      </c>
      <c r="AE21" s="16">
        <v>-4.3113908450704503</v>
      </c>
      <c r="AF21" s="16">
        <f>AE21/$O$4</f>
        <v>-0.35928257042253753</v>
      </c>
      <c r="AG21" s="50">
        <f>AF21/0.85</f>
        <v>-0.42268537696769121</v>
      </c>
      <c r="AH21" s="17">
        <v>0.15116095317869399</v>
      </c>
      <c r="AI21" s="17">
        <f>AH21/AB21</f>
        <v>0.15532284249628361</v>
      </c>
      <c r="AJ21" s="17">
        <f>AI21/$O$2</f>
        <v>14.58430445974494</v>
      </c>
      <c r="AK21" s="17">
        <f>AI21/$F$4</f>
        <v>0.70813666958537713</v>
      </c>
      <c r="AL21" s="17" t="e">
        <f>AI21/$L$4</f>
        <v>#REF!</v>
      </c>
    </row>
    <row r="22" spans="2:38" x14ac:dyDescent="0.3">
      <c r="B22" s="32"/>
      <c r="C22" s="32"/>
      <c r="D22" s="35"/>
      <c r="E22" s="35"/>
      <c r="F22" s="35"/>
      <c r="G22" s="36"/>
      <c r="H22" s="33"/>
      <c r="I22" s="33"/>
      <c r="J22" s="32"/>
      <c r="K22" s="32"/>
      <c r="X22" s="15">
        <v>34</v>
      </c>
      <c r="Y22" s="16">
        <v>0.15725</v>
      </c>
      <c r="Z22" s="16">
        <v>9.72831700995025E-4</v>
      </c>
      <c r="AA22" s="16">
        <f t="shared" si="10"/>
        <v>0.15627716829900498</v>
      </c>
      <c r="AB22" s="16">
        <f>AB24+(2*(AB20-AB24)/4)</f>
        <v>0.94640982291205222</v>
      </c>
      <c r="AC22" s="16">
        <f t="shared" si="11"/>
        <v>0.16512631686149296</v>
      </c>
      <c r="AD22" s="47">
        <f>AC22/$AC$8</f>
        <v>1.1156613011967769</v>
      </c>
      <c r="AE22" s="16">
        <v>-8.7129807692308994</v>
      </c>
      <c r="AF22" s="16">
        <f>AE22/$O$4</f>
        <v>-0.72608173076924165</v>
      </c>
      <c r="AG22" s="50">
        <f>AF22/0.85</f>
        <v>-0.85421380090499022</v>
      </c>
      <c r="AH22" s="17">
        <v>0.29196268470790399</v>
      </c>
      <c r="AI22" s="17">
        <f>AH22/AB22</f>
        <v>0.30849498561791178</v>
      </c>
      <c r="AJ22" s="17">
        <f>AI22/$O$2</f>
        <v>28.966665316235847</v>
      </c>
      <c r="AK22" s="17">
        <f>AI22/$F$4</f>
        <v>1.4064680261339142</v>
      </c>
      <c r="AL22" s="17" t="e">
        <f>AI22/$L$4</f>
        <v>#REF!</v>
      </c>
    </row>
    <row r="23" spans="2:38" x14ac:dyDescent="0.3">
      <c r="B23" s="32"/>
      <c r="C23" s="32"/>
      <c r="D23" s="32"/>
      <c r="E23" s="34"/>
      <c r="F23" s="34"/>
      <c r="G23" s="32"/>
      <c r="H23" s="33"/>
      <c r="I23" s="33"/>
      <c r="J23" s="34"/>
      <c r="K23" s="34"/>
      <c r="X23" s="15">
        <v>35</v>
      </c>
      <c r="Y23" s="16">
        <v>0.16142999999999999</v>
      </c>
      <c r="Z23" s="16">
        <v>7.0161164029850702E-4</v>
      </c>
      <c r="AA23" s="16">
        <f t="shared" si="10"/>
        <v>0.16072838835970149</v>
      </c>
      <c r="AB23" s="16">
        <f>AB24+(1*(AB20-AB24)/4)</f>
        <v>0.91961473436807828</v>
      </c>
      <c r="AC23" s="16">
        <f t="shared" si="11"/>
        <v>0.17477796119713923</v>
      </c>
      <c r="AD23" s="47">
        <f>AC23/$AC$8</f>
        <v>1.1808717793498609</v>
      </c>
      <c r="AE23" s="16">
        <v>-13.0064351851853</v>
      </c>
      <c r="AF23" s="16">
        <f>AE23/$O$4</f>
        <v>-1.0838695987654416</v>
      </c>
      <c r="AG23" s="50">
        <f>AF23/0.85</f>
        <v>-1.2751407044299314</v>
      </c>
      <c r="AH23" s="17">
        <v>0.495804601562499</v>
      </c>
      <c r="AI23" s="17">
        <f>AH23/AB23</f>
        <v>0.53914382081230539</v>
      </c>
      <c r="AJ23" s="17">
        <f>AI23/$O$2</f>
        <v>50.623832940122576</v>
      </c>
      <c r="AK23" s="17">
        <f>AI23/$F$4</f>
        <v>2.4580255135795386</v>
      </c>
      <c r="AL23" s="17" t="e">
        <f>AI23/$L$4</f>
        <v>#REF!</v>
      </c>
    </row>
    <row r="24" spans="2:38" x14ac:dyDescent="0.3">
      <c r="B24" s="32"/>
      <c r="C24" s="32"/>
      <c r="D24" s="32"/>
      <c r="E24" s="34"/>
      <c r="F24" s="34"/>
      <c r="G24" s="32"/>
      <c r="H24" s="33"/>
      <c r="I24" s="33"/>
      <c r="J24" s="34"/>
      <c r="K24" s="34"/>
      <c r="X24" s="21">
        <v>36</v>
      </c>
      <c r="Y24" s="22">
        <v>0.132826099908016</v>
      </c>
      <c r="Z24" s="22">
        <v>6.8203469900497498E-4</v>
      </c>
      <c r="AA24" s="22">
        <f t="shared" si="10"/>
        <v>0.13214406520901104</v>
      </c>
      <c r="AB24" s="22">
        <f>AA24/AA20</f>
        <v>0.89281964582410445</v>
      </c>
      <c r="AC24" s="22">
        <f t="shared" si="11"/>
        <v>0.14800756886015579</v>
      </c>
      <c r="AD24" s="47">
        <f>AC24/AC20</f>
        <v>1</v>
      </c>
      <c r="AE24" s="22"/>
      <c r="AF24" s="22"/>
      <c r="AG24" s="50"/>
      <c r="AH24" s="23"/>
      <c r="AI24" s="23"/>
      <c r="AJ24" s="23"/>
      <c r="AK24" s="23"/>
      <c r="AL24" s="23"/>
    </row>
    <row r="25" spans="2:38" x14ac:dyDescent="0.3">
      <c r="B25" s="32"/>
      <c r="C25" s="32"/>
      <c r="D25" s="32"/>
      <c r="E25" s="34"/>
      <c r="F25" s="34"/>
      <c r="G25" s="32"/>
      <c r="H25" s="33"/>
      <c r="I25" s="33"/>
      <c r="J25" s="34"/>
      <c r="K25" s="34"/>
      <c r="X25" s="15">
        <v>37</v>
      </c>
      <c r="Y25" s="16">
        <v>0.14438999999999999</v>
      </c>
      <c r="Z25" s="16">
        <v>7.5102596716417796E-4</v>
      </c>
      <c r="AA25" s="16">
        <f t="shared" si="10"/>
        <v>0.14363897403283582</v>
      </c>
      <c r="AB25" s="16">
        <f>AB28+(3*(AB24-AB28)/4)</f>
        <v>0.89076077710743118</v>
      </c>
      <c r="AC25" s="16">
        <f t="shared" si="11"/>
        <v>0.16125426458411748</v>
      </c>
      <c r="AD25" s="47">
        <f>AC25/$AC$8</f>
        <v>1.0895001237164956</v>
      </c>
      <c r="AE25" s="16">
        <v>-2.1621089743589699</v>
      </c>
      <c r="AF25" s="16">
        <f>AE25/$O$4</f>
        <v>-0.1801757478632475</v>
      </c>
      <c r="AG25" s="50">
        <f>AF25/0.85</f>
        <v>-0.21197146807440884</v>
      </c>
      <c r="AH25" s="17">
        <v>5.9952496048850598E-2</v>
      </c>
      <c r="AI25" s="17">
        <f>AH25/AB25</f>
        <v>6.7304822562500366E-2</v>
      </c>
      <c r="AJ25" s="17">
        <f>AI25/$O$2</f>
        <v>6.3197016490610674</v>
      </c>
      <c r="AK25" s="17">
        <f>AI25/$F$4</f>
        <v>0.30685127911938731</v>
      </c>
      <c r="AL25" s="17" t="e">
        <f>AI25/$L$4</f>
        <v>#REF!</v>
      </c>
    </row>
    <row r="26" spans="2:38" ht="15" thickBot="1" x14ac:dyDescent="0.35">
      <c r="H26" s="27"/>
      <c r="I26" s="27"/>
      <c r="X26" s="15">
        <v>38</v>
      </c>
      <c r="Y26" s="16">
        <v>0.17749000000000001</v>
      </c>
      <c r="Z26" s="16">
        <v>6.4178327114427797E-4</v>
      </c>
      <c r="AA26" s="16">
        <f t="shared" si="10"/>
        <v>0.17684821672885573</v>
      </c>
      <c r="AB26" s="16">
        <f>AB28+(2*(AB24-AB28)/4)</f>
        <v>0.88870190839075791</v>
      </c>
      <c r="AC26" s="16">
        <f t="shared" si="11"/>
        <v>0.19899610325929043</v>
      </c>
      <c r="AD26" s="47">
        <f>AC26/$AC$8</f>
        <v>1.3444995062874852</v>
      </c>
      <c r="AE26" s="16">
        <v>-18.033139534883599</v>
      </c>
      <c r="AF26" s="16">
        <f>AE26/$O$4</f>
        <v>-1.5027616279069667</v>
      </c>
      <c r="AG26" s="50">
        <f>AF26/0.85</f>
        <v>-1.7679548563611374</v>
      </c>
      <c r="AH26" s="17">
        <v>0.75194770598591498</v>
      </c>
      <c r="AI26" s="17">
        <f>AH26/AB26</f>
        <v>0.84611915298744611</v>
      </c>
      <c r="AJ26" s="17">
        <f>AI26/$O$2</f>
        <v>79.447807792248469</v>
      </c>
      <c r="AK26" s="17">
        <f>AI26/$F$4</f>
        <v>3.857565245648054</v>
      </c>
      <c r="AL26" s="17" t="e">
        <f>AI26/$L$4</f>
        <v>#REF!</v>
      </c>
    </row>
    <row r="27" spans="2:38" ht="15" thickBot="1" x14ac:dyDescent="0.35">
      <c r="B27" s="55" t="s">
        <v>26</v>
      </c>
      <c r="C27" s="56"/>
      <c r="D27" s="56"/>
      <c r="E27" s="56"/>
      <c r="F27" s="56"/>
      <c r="G27" s="56"/>
      <c r="H27" s="56"/>
      <c r="I27" s="56"/>
      <c r="J27" s="57"/>
      <c r="X27" s="15">
        <v>39</v>
      </c>
      <c r="Y27" s="16">
        <v>0.19167000000000001</v>
      </c>
      <c r="Z27" s="16">
        <v>5.4184492039800996E-4</v>
      </c>
      <c r="AA27" s="16">
        <f t="shared" si="10"/>
        <v>0.19112815507960199</v>
      </c>
      <c r="AB27" s="16">
        <f>AB28+(1*(AB24-AB28)/4)</f>
        <v>0.88664303967408464</v>
      </c>
      <c r="AC27" s="16">
        <f t="shared" si="11"/>
        <v>0.21556381376417003</v>
      </c>
      <c r="AD27" s="47">
        <f>AC27/$AC$8</f>
        <v>1.4564377715564292</v>
      </c>
      <c r="AE27" s="16">
        <v>-30.448499999999701</v>
      </c>
      <c r="AF27" s="16">
        <f>AE27/$O$4</f>
        <v>-2.5373749999999751</v>
      </c>
      <c r="AG27" s="50">
        <f>AF27/0.85</f>
        <v>-2.9851470588235003</v>
      </c>
      <c r="AH27" s="17">
        <v>1.4451213102409599</v>
      </c>
      <c r="AI27" s="17">
        <f>AH27/AB27</f>
        <v>1.6298794955545612</v>
      </c>
      <c r="AJ27" s="17">
        <f>AI27/$O$2</f>
        <v>153.04032822108556</v>
      </c>
      <c r="AK27" s="17">
        <f>AI27/$F$4</f>
        <v>7.4308287130086317</v>
      </c>
      <c r="AL27" s="17" t="e">
        <f>AI27/$L$4</f>
        <v>#REF!</v>
      </c>
    </row>
    <row r="28" spans="2:38" ht="29.4" thickBot="1" x14ac:dyDescent="0.35">
      <c r="B28" s="11" t="s">
        <v>4</v>
      </c>
      <c r="C28" s="12" t="s">
        <v>5</v>
      </c>
      <c r="D28" s="12" t="s">
        <v>17</v>
      </c>
      <c r="E28" s="12" t="s">
        <v>6</v>
      </c>
      <c r="F28" s="12" t="s">
        <v>7</v>
      </c>
      <c r="G28" s="13" t="s">
        <v>10</v>
      </c>
      <c r="H28" s="12" t="s">
        <v>24</v>
      </c>
      <c r="I28" s="13" t="s">
        <v>25</v>
      </c>
      <c r="J28" s="40" t="s">
        <v>36</v>
      </c>
      <c r="X28" s="24">
        <v>40</v>
      </c>
      <c r="Y28" s="25">
        <v>0.13144647759956299</v>
      </c>
      <c r="Z28" s="25">
        <v>5.2132500398009902E-4</v>
      </c>
      <c r="AA28" s="25">
        <f t="shared" si="10"/>
        <v>0.13092515259558288</v>
      </c>
      <c r="AB28" s="25">
        <f>AA28/AA20</f>
        <v>0.88458417095741138</v>
      </c>
      <c r="AC28" s="25">
        <f t="shared" si="11"/>
        <v>0.14800756886015579</v>
      </c>
      <c r="AD28" s="48">
        <f>AC28/AC20</f>
        <v>1</v>
      </c>
      <c r="AE28" s="25"/>
      <c r="AF28" s="25"/>
      <c r="AG28" s="51"/>
      <c r="AH28" s="26"/>
      <c r="AI28" s="23"/>
      <c r="AJ28" s="23"/>
      <c r="AK28" s="26"/>
      <c r="AL28" s="26"/>
    </row>
    <row r="29" spans="2:38" ht="15" thickBot="1" x14ac:dyDescent="0.35">
      <c r="B29" s="1">
        <v>9</v>
      </c>
      <c r="E29" s="1">
        <v>7.6710925499999999E-2</v>
      </c>
      <c r="F29" s="1">
        <v>6.4333313636815896E-3</v>
      </c>
      <c r="G29" s="1">
        <f>E29-F29</f>
        <v>7.0277594136318414E-2</v>
      </c>
      <c r="H29" s="1">
        <v>1.7999999999999999E-2</v>
      </c>
      <c r="I29" s="1">
        <v>2.4E-2</v>
      </c>
      <c r="J29" s="1">
        <v>6.8000000000000005E-2</v>
      </c>
    </row>
    <row r="30" spans="2:38" ht="15" thickBot="1" x14ac:dyDescent="0.35">
      <c r="X30" s="55" t="s">
        <v>32</v>
      </c>
      <c r="Y30" s="56"/>
      <c r="Z30" s="56"/>
      <c r="AA30" s="56"/>
      <c r="AB30" s="56"/>
      <c r="AC30" s="56"/>
      <c r="AD30" s="56"/>
      <c r="AE30" s="56"/>
      <c r="AF30" s="56"/>
      <c r="AG30" s="57"/>
    </row>
    <row r="31" spans="2:38" ht="29.4" thickBot="1" x14ac:dyDescent="0.35">
      <c r="B31" s="55" t="s">
        <v>23</v>
      </c>
      <c r="C31" s="56"/>
      <c r="D31" s="56"/>
      <c r="E31" s="56"/>
      <c r="F31" s="56"/>
      <c r="G31" s="57"/>
      <c r="H31"/>
      <c r="I31"/>
      <c r="X31" s="11" t="s">
        <v>4</v>
      </c>
      <c r="Y31" s="12" t="s">
        <v>6</v>
      </c>
      <c r="Z31" s="12" t="s">
        <v>7</v>
      </c>
      <c r="AA31" s="12" t="s">
        <v>10</v>
      </c>
      <c r="AB31" s="12" t="s">
        <v>11</v>
      </c>
      <c r="AC31" s="12" t="s">
        <v>12</v>
      </c>
      <c r="AD31" s="12" t="s">
        <v>13</v>
      </c>
      <c r="AE31" s="12" t="s">
        <v>14</v>
      </c>
      <c r="AF31" s="12" t="s">
        <v>15</v>
      </c>
      <c r="AG31" s="12" t="s">
        <v>18</v>
      </c>
    </row>
    <row r="32" spans="2:38" ht="15" thickBot="1" x14ac:dyDescent="0.35">
      <c r="B32" s="11" t="s">
        <v>4</v>
      </c>
      <c r="C32" s="12" t="s">
        <v>5</v>
      </c>
      <c r="D32" s="12" t="s">
        <v>17</v>
      </c>
      <c r="E32" s="12" t="s">
        <v>6</v>
      </c>
      <c r="F32" s="12" t="s">
        <v>7</v>
      </c>
      <c r="G32" s="13" t="s">
        <v>10</v>
      </c>
      <c r="H32"/>
      <c r="I32"/>
      <c r="X32" s="18">
        <v>32</v>
      </c>
      <c r="Y32" s="19">
        <v>0.14931445192931</v>
      </c>
      <c r="Z32" s="19">
        <v>1.3068830691542199E-3</v>
      </c>
      <c r="AA32" s="19">
        <f t="shared" ref="AA32:AA40" si="12">Y32-Z32</f>
        <v>0.14800756886015579</v>
      </c>
      <c r="AB32" s="19">
        <f>AA32/AA32</f>
        <v>1</v>
      </c>
      <c r="AC32" s="19">
        <f t="shared" ref="AC32:AC40" si="13">AA32/AB32</f>
        <v>0.14800756886015579</v>
      </c>
      <c r="AD32" s="19">
        <f>AC32/AC32</f>
        <v>1</v>
      </c>
      <c r="AE32" s="19"/>
      <c r="AF32" s="19"/>
      <c r="AG32" s="20"/>
    </row>
    <row r="33" spans="2:33" x14ac:dyDescent="0.3">
      <c r="B33" s="1">
        <v>17</v>
      </c>
      <c r="E33" s="1">
        <v>0.228323891643511</v>
      </c>
      <c r="F33" s="1">
        <v>8.9836863308457703E-3</v>
      </c>
      <c r="G33" s="1">
        <f>E33-F33</f>
        <v>0.21934020531266524</v>
      </c>
      <c r="X33" s="15">
        <v>33</v>
      </c>
      <c r="Y33" s="16"/>
      <c r="Z33" s="16">
        <v>1.8100040442785999E-3</v>
      </c>
      <c r="AA33" s="16">
        <f t="shared" si="12"/>
        <v>-1.8100040442785999E-3</v>
      </c>
      <c r="AB33" s="16">
        <f>AB36+(3*(AB32-AB36)/4)</f>
        <v>0.97320491145602617</v>
      </c>
      <c r="AC33" s="16">
        <f t="shared" si="13"/>
        <v>-1.8598385838092682E-3</v>
      </c>
      <c r="AD33" s="16">
        <f>AC33/$AC$8</f>
        <v>-1.2565834288964826E-2</v>
      </c>
      <c r="AE33" s="16"/>
      <c r="AF33" s="16"/>
      <c r="AG33" s="17"/>
    </row>
    <row r="34" spans="2:33" x14ac:dyDescent="0.3">
      <c r="X34" s="15">
        <v>34</v>
      </c>
      <c r="Y34" s="16"/>
      <c r="Z34" s="16">
        <v>9.72831700995025E-4</v>
      </c>
      <c r="AA34" s="16">
        <f t="shared" si="12"/>
        <v>-9.72831700995025E-4</v>
      </c>
      <c r="AB34" s="16">
        <f>AB36+(2*(AB32-AB36)/4)</f>
        <v>0.94640982291205222</v>
      </c>
      <c r="AC34" s="16">
        <f t="shared" si="13"/>
        <v>-1.0279180091365431E-3</v>
      </c>
      <c r="AD34" s="16">
        <f>AC34/$AC$8</f>
        <v>-6.9450367778675316E-3</v>
      </c>
      <c r="AE34" s="16"/>
      <c r="AF34" s="16"/>
      <c r="AG34" s="17"/>
    </row>
    <row r="35" spans="2:33" x14ac:dyDescent="0.3">
      <c r="X35" s="15">
        <v>35</v>
      </c>
      <c r="Y35" s="16"/>
      <c r="Z35" s="16">
        <v>7.0161164029850702E-4</v>
      </c>
      <c r="AA35" s="16">
        <f t="shared" si="12"/>
        <v>-7.0161164029850702E-4</v>
      </c>
      <c r="AB35" s="16">
        <f>AB36+(1*(AB32-AB36)/4)</f>
        <v>0.91961473436807828</v>
      </c>
      <c r="AC35" s="16">
        <f t="shared" si="13"/>
        <v>-7.6294084259168147E-4</v>
      </c>
      <c r="AD35" s="16">
        <f>AC35/$AC$8</f>
        <v>-5.1547420747957984E-3</v>
      </c>
      <c r="AE35" s="16"/>
      <c r="AF35" s="16"/>
      <c r="AG35" s="17"/>
    </row>
    <row r="36" spans="2:33" x14ac:dyDescent="0.3">
      <c r="X36" s="21">
        <v>36</v>
      </c>
      <c r="Y36" s="22">
        <v>0.132826099908016</v>
      </c>
      <c r="Z36" s="22">
        <v>6.8203469900497498E-4</v>
      </c>
      <c r="AA36" s="22">
        <f t="shared" si="12"/>
        <v>0.13214406520901104</v>
      </c>
      <c r="AB36" s="22">
        <f>AA36/AA32</f>
        <v>0.89281964582410445</v>
      </c>
      <c r="AC36" s="22">
        <f t="shared" si="13"/>
        <v>0.14800756886015579</v>
      </c>
      <c r="AD36" s="22">
        <f>AC36/AC32</f>
        <v>1</v>
      </c>
      <c r="AE36" s="22"/>
      <c r="AF36" s="22"/>
      <c r="AG36" s="23"/>
    </row>
    <row r="37" spans="2:33" x14ac:dyDescent="0.3">
      <c r="X37" s="15">
        <v>37</v>
      </c>
      <c r="Y37" s="16"/>
      <c r="Z37" s="16">
        <v>7.5102596716417796E-4</v>
      </c>
      <c r="AA37" s="16">
        <f t="shared" si="12"/>
        <v>-7.5102596716417796E-4</v>
      </c>
      <c r="AB37" s="16">
        <f>AB40+(3*(AB36-AB40)/4)</f>
        <v>0.89076077710743118</v>
      </c>
      <c r="AC37" s="16">
        <f t="shared" si="13"/>
        <v>-8.4312869006534586E-4</v>
      </c>
      <c r="AD37" s="16">
        <f>AC37/$AC$8</f>
        <v>-5.696524147774982E-3</v>
      </c>
      <c r="AE37" s="16"/>
      <c r="AF37" s="16"/>
      <c r="AG37" s="17"/>
    </row>
    <row r="38" spans="2:33" x14ac:dyDescent="0.3">
      <c r="X38" s="15">
        <v>38</v>
      </c>
      <c r="Y38" s="16"/>
      <c r="Z38" s="16">
        <v>6.4178327114427797E-4</v>
      </c>
      <c r="AA38" s="16">
        <f t="shared" si="12"/>
        <v>-6.4178327114427797E-4</v>
      </c>
      <c r="AB38" s="16">
        <f>AB40+(2*(AB36-AB40)/4)</f>
        <v>0.88870190839075791</v>
      </c>
      <c r="AC38" s="16">
        <f t="shared" si="13"/>
        <v>-7.2215808820125661E-4</v>
      </c>
      <c r="AD38" s="16">
        <f>AC38/$AC$8</f>
        <v>-4.8791970151444352E-3</v>
      </c>
      <c r="AE38" s="16"/>
      <c r="AF38" s="16"/>
      <c r="AG38" s="17"/>
    </row>
    <row r="39" spans="2:33" x14ac:dyDescent="0.3">
      <c r="X39" s="15">
        <v>39</v>
      </c>
      <c r="Y39" s="16"/>
      <c r="Z39" s="16">
        <v>5.4184492039800996E-4</v>
      </c>
      <c r="AA39" s="16">
        <f t="shared" si="12"/>
        <v>-5.4184492039800996E-4</v>
      </c>
      <c r="AB39" s="16">
        <f>AB40+(1*(AB36-AB40)/4)</f>
        <v>0.88664303967408464</v>
      </c>
      <c r="AC39" s="16">
        <f t="shared" si="13"/>
        <v>-6.111195781756582E-4</v>
      </c>
      <c r="AD39" s="16">
        <f>AC39/$AC$8</f>
        <v>-4.1289751793239134E-3</v>
      </c>
      <c r="AE39" s="16"/>
      <c r="AF39" s="16"/>
      <c r="AG39" s="17"/>
    </row>
    <row r="40" spans="2:33" ht="15" thickBot="1" x14ac:dyDescent="0.35">
      <c r="X40" s="24">
        <v>40</v>
      </c>
      <c r="Y40" s="25">
        <v>0.13144647759956299</v>
      </c>
      <c r="Z40" s="25">
        <v>5.2132500398009902E-4</v>
      </c>
      <c r="AA40" s="25">
        <f t="shared" si="12"/>
        <v>0.13092515259558288</v>
      </c>
      <c r="AB40" s="25">
        <f>AA40/AA32</f>
        <v>0.88458417095741138</v>
      </c>
      <c r="AC40" s="25">
        <f t="shared" si="13"/>
        <v>0.14800756886015579</v>
      </c>
      <c r="AD40" s="25">
        <f>AC40/AC32</f>
        <v>1</v>
      </c>
      <c r="AE40" s="25"/>
      <c r="AF40" s="25"/>
      <c r="AG40" s="26"/>
    </row>
    <row r="42" spans="2:33" x14ac:dyDescent="0.3">
      <c r="X42"/>
      <c r="Y42"/>
      <c r="Z42"/>
      <c r="AA42"/>
      <c r="AB42"/>
      <c r="AC42"/>
      <c r="AD42"/>
      <c r="AE42"/>
      <c r="AF42"/>
      <c r="AG42"/>
    </row>
    <row r="43" spans="2:33" x14ac:dyDescent="0.3">
      <c r="X43"/>
      <c r="Y43"/>
      <c r="Z43"/>
      <c r="AA43"/>
      <c r="AB43"/>
      <c r="AC43"/>
      <c r="AD43"/>
      <c r="AE43"/>
      <c r="AF43"/>
      <c r="AG43"/>
    </row>
    <row r="44" spans="2:33" x14ac:dyDescent="0.3">
      <c r="X44"/>
      <c r="Y44"/>
      <c r="Z44"/>
      <c r="AA44"/>
      <c r="AB44"/>
      <c r="AC44"/>
      <c r="AD44"/>
      <c r="AE44"/>
      <c r="AF44"/>
      <c r="AG44"/>
    </row>
    <row r="45" spans="2:33" x14ac:dyDescent="0.3">
      <c r="X45"/>
      <c r="Y45"/>
      <c r="Z45"/>
      <c r="AA45"/>
      <c r="AB45"/>
      <c r="AC45"/>
      <c r="AD45"/>
      <c r="AE45"/>
      <c r="AF45"/>
      <c r="AG45"/>
    </row>
    <row r="46" spans="2:33" x14ac:dyDescent="0.3">
      <c r="X46"/>
      <c r="Y46"/>
      <c r="Z46"/>
      <c r="AA46"/>
      <c r="AB46"/>
      <c r="AC46"/>
      <c r="AD46"/>
      <c r="AE46"/>
      <c r="AF46"/>
      <c r="AG46"/>
    </row>
    <row r="47" spans="2:33" x14ac:dyDescent="0.3">
      <c r="X47"/>
      <c r="Y47"/>
      <c r="Z47"/>
      <c r="AA47"/>
      <c r="AB47"/>
      <c r="AC47"/>
      <c r="AD47"/>
      <c r="AE47"/>
      <c r="AF47"/>
      <c r="AG47"/>
    </row>
    <row r="48" spans="2:33" x14ac:dyDescent="0.3">
      <c r="X48"/>
      <c r="Y48"/>
      <c r="Z48"/>
      <c r="AA48"/>
      <c r="AB48"/>
      <c r="AC48"/>
      <c r="AD48"/>
      <c r="AE48"/>
      <c r="AF48"/>
      <c r="AG48"/>
    </row>
    <row r="49" spans="2:33" x14ac:dyDescent="0.3">
      <c r="X49"/>
      <c r="Y49"/>
      <c r="Z49"/>
      <c r="AA49"/>
      <c r="AB49"/>
      <c r="AC49"/>
      <c r="AD49"/>
      <c r="AE49"/>
      <c r="AF49"/>
      <c r="AG49"/>
    </row>
    <row r="50" spans="2:33" x14ac:dyDescent="0.3">
      <c r="X50"/>
      <c r="Y50"/>
      <c r="Z50"/>
      <c r="AA50"/>
      <c r="AB50"/>
      <c r="AC50"/>
      <c r="AD50"/>
      <c r="AE50"/>
      <c r="AF50"/>
      <c r="AG50"/>
    </row>
    <row r="51" spans="2:33" x14ac:dyDescent="0.3">
      <c r="X51"/>
      <c r="Y51"/>
      <c r="Z51"/>
      <c r="AA51"/>
      <c r="AB51"/>
      <c r="AC51"/>
      <c r="AD51"/>
      <c r="AE51"/>
      <c r="AF51"/>
      <c r="AG51"/>
    </row>
    <row r="52" spans="2:33" x14ac:dyDescent="0.3">
      <c r="X52"/>
      <c r="Y52"/>
      <c r="Z52"/>
      <c r="AA52"/>
      <c r="AB52"/>
      <c r="AC52"/>
      <c r="AD52"/>
      <c r="AE52"/>
      <c r="AF52"/>
      <c r="AG52"/>
    </row>
    <row r="54" spans="2:33" ht="15" thickBot="1" x14ac:dyDescent="0.35"/>
    <row r="55" spans="2:33" ht="15" thickBot="1" x14ac:dyDescent="0.35">
      <c r="B55" s="55" t="s">
        <v>8</v>
      </c>
      <c r="C55" s="56"/>
      <c r="D55" s="56"/>
      <c r="E55" s="56"/>
      <c r="F55" s="56"/>
      <c r="G55" s="56"/>
      <c r="H55" s="56"/>
      <c r="I55" s="56"/>
      <c r="J55" s="56"/>
      <c r="K55" s="57"/>
    </row>
    <row r="56" spans="2:33" ht="29.4" thickBot="1" x14ac:dyDescent="0.35">
      <c r="B56" s="11" t="s">
        <v>4</v>
      </c>
      <c r="C56" s="12" t="s">
        <v>5</v>
      </c>
      <c r="D56" s="12" t="s">
        <v>17</v>
      </c>
      <c r="E56" s="12" t="s">
        <v>6</v>
      </c>
      <c r="F56" s="12" t="s">
        <v>7</v>
      </c>
      <c r="G56" s="12" t="s">
        <v>10</v>
      </c>
      <c r="H56" s="12" t="s">
        <v>21</v>
      </c>
      <c r="I56" s="12" t="s">
        <v>22</v>
      </c>
      <c r="J56" s="12" t="s">
        <v>24</v>
      </c>
      <c r="K56" s="13" t="s">
        <v>25</v>
      </c>
    </row>
    <row r="57" spans="2:33" x14ac:dyDescent="0.3">
      <c r="B57" s="30"/>
      <c r="C57" s="30"/>
      <c r="D57" s="30">
        <f t="shared" ref="D57:D68" si="14">C57/$O$4</f>
        <v>0</v>
      </c>
      <c r="E57" s="30"/>
      <c r="F57" s="30"/>
      <c r="G57" s="30">
        <f>E57-F57</f>
        <v>0</v>
      </c>
      <c r="H57" s="31">
        <f>F57/$C$4</f>
        <v>0</v>
      </c>
      <c r="I57" s="31">
        <f>G57/$C$4</f>
        <v>0</v>
      </c>
      <c r="J57" s="30"/>
      <c r="K57" s="30"/>
    </row>
    <row r="58" spans="2:33" x14ac:dyDescent="0.3">
      <c r="B58" s="30"/>
      <c r="C58" s="30"/>
      <c r="D58" s="30">
        <f t="shared" si="14"/>
        <v>0</v>
      </c>
      <c r="E58" s="30"/>
      <c r="F58" s="30"/>
      <c r="G58" s="30">
        <f t="shared" ref="G58:G68" si="15">E58-F58</f>
        <v>0</v>
      </c>
      <c r="H58" s="31">
        <f t="shared" ref="H58:I68" si="16">F58/$C$4</f>
        <v>0</v>
      </c>
      <c r="I58" s="31">
        <f t="shared" si="16"/>
        <v>0</v>
      </c>
      <c r="J58" s="30"/>
      <c r="K58" s="30"/>
    </row>
    <row r="59" spans="2:33" x14ac:dyDescent="0.3">
      <c r="B59" s="30"/>
      <c r="C59" s="30"/>
      <c r="D59" s="30">
        <f t="shared" si="14"/>
        <v>0</v>
      </c>
      <c r="E59" s="30"/>
      <c r="F59" s="30"/>
      <c r="G59" s="30">
        <f t="shared" si="15"/>
        <v>0</v>
      </c>
      <c r="H59" s="31">
        <f t="shared" si="16"/>
        <v>0</v>
      </c>
      <c r="I59" s="31">
        <f>G59/$C$4</f>
        <v>0</v>
      </c>
      <c r="J59" s="30"/>
      <c r="K59" s="30"/>
    </row>
    <row r="60" spans="2:33" x14ac:dyDescent="0.3">
      <c r="B60" s="30"/>
      <c r="C60" s="30"/>
      <c r="D60" s="30">
        <f t="shared" si="14"/>
        <v>0</v>
      </c>
      <c r="E60" s="30"/>
      <c r="F60" s="30"/>
      <c r="G60" s="30">
        <f t="shared" si="15"/>
        <v>0</v>
      </c>
      <c r="H60" s="31">
        <f t="shared" si="16"/>
        <v>0</v>
      </c>
      <c r="I60" s="31">
        <f t="shared" si="16"/>
        <v>0</v>
      </c>
      <c r="J60" s="30"/>
      <c r="K60" s="30"/>
    </row>
    <row r="61" spans="2:33" x14ac:dyDescent="0.3">
      <c r="B61" s="30"/>
      <c r="C61" s="30"/>
      <c r="D61" s="30">
        <f t="shared" si="14"/>
        <v>0</v>
      </c>
      <c r="E61" s="30"/>
      <c r="F61" s="30"/>
      <c r="G61" s="30">
        <f t="shared" si="15"/>
        <v>0</v>
      </c>
      <c r="H61" s="31">
        <f t="shared" si="16"/>
        <v>0</v>
      </c>
      <c r="I61" s="31">
        <f>G61/$C$4</f>
        <v>0</v>
      </c>
      <c r="J61" s="30"/>
      <c r="K61" s="30"/>
    </row>
    <row r="62" spans="2:33" x14ac:dyDescent="0.3">
      <c r="B62" s="30"/>
      <c r="C62" s="30"/>
      <c r="D62" s="30">
        <f t="shared" si="14"/>
        <v>0</v>
      </c>
      <c r="E62" s="30"/>
      <c r="F62" s="30"/>
      <c r="G62" s="30">
        <f t="shared" si="15"/>
        <v>0</v>
      </c>
      <c r="H62" s="31">
        <f t="shared" si="16"/>
        <v>0</v>
      </c>
      <c r="I62" s="31">
        <f t="shared" si="16"/>
        <v>0</v>
      </c>
      <c r="J62" s="30"/>
      <c r="K62" s="30"/>
    </row>
    <row r="63" spans="2:33" x14ac:dyDescent="0.3">
      <c r="B63" s="30"/>
      <c r="C63" s="30"/>
      <c r="D63" s="30">
        <f t="shared" si="14"/>
        <v>0</v>
      </c>
      <c r="E63" s="30"/>
      <c r="F63" s="30"/>
      <c r="G63" s="30">
        <f t="shared" si="15"/>
        <v>0</v>
      </c>
      <c r="H63" s="31">
        <f t="shared" si="16"/>
        <v>0</v>
      </c>
      <c r="I63" s="31">
        <f t="shared" si="16"/>
        <v>0</v>
      </c>
      <c r="J63" s="30"/>
      <c r="K63" s="30"/>
    </row>
    <row r="64" spans="2:33" x14ac:dyDescent="0.3">
      <c r="B64" s="30"/>
      <c r="C64" s="30"/>
      <c r="D64" s="30">
        <f t="shared" si="14"/>
        <v>0</v>
      </c>
      <c r="E64" s="30"/>
      <c r="F64" s="30"/>
      <c r="G64" s="30">
        <f t="shared" si="15"/>
        <v>0</v>
      </c>
      <c r="H64" s="31">
        <f t="shared" si="16"/>
        <v>0</v>
      </c>
      <c r="I64" s="31">
        <f t="shared" si="16"/>
        <v>0</v>
      </c>
      <c r="J64" s="30"/>
      <c r="K64" s="30"/>
    </row>
    <row r="65" spans="2:11" x14ac:dyDescent="0.3">
      <c r="B65" s="30"/>
      <c r="C65" s="30"/>
      <c r="D65" s="30">
        <f t="shared" si="14"/>
        <v>0</v>
      </c>
      <c r="E65" s="30"/>
      <c r="F65" s="30"/>
      <c r="G65" s="30">
        <f t="shared" si="15"/>
        <v>0</v>
      </c>
      <c r="H65" s="31">
        <f t="shared" si="16"/>
        <v>0</v>
      </c>
      <c r="I65" s="31">
        <f t="shared" si="16"/>
        <v>0</v>
      </c>
      <c r="J65" s="30"/>
      <c r="K65" s="30"/>
    </row>
    <row r="66" spans="2:11" x14ac:dyDescent="0.3">
      <c r="B66" s="30"/>
      <c r="C66" s="30"/>
      <c r="D66" s="30">
        <f t="shared" si="14"/>
        <v>0</v>
      </c>
      <c r="E66" s="30"/>
      <c r="F66" s="30"/>
      <c r="G66" s="30">
        <f t="shared" si="15"/>
        <v>0</v>
      </c>
      <c r="H66" s="31">
        <f t="shared" si="16"/>
        <v>0</v>
      </c>
      <c r="I66" s="31">
        <f t="shared" si="16"/>
        <v>0</v>
      </c>
      <c r="J66" s="30"/>
      <c r="K66" s="30"/>
    </row>
    <row r="67" spans="2:11" x14ac:dyDescent="0.3">
      <c r="B67" s="30"/>
      <c r="C67" s="30"/>
      <c r="D67" s="30">
        <f t="shared" si="14"/>
        <v>0</v>
      </c>
      <c r="E67" s="30"/>
      <c r="F67" s="30"/>
      <c r="G67" s="30">
        <f t="shared" si="15"/>
        <v>0</v>
      </c>
      <c r="H67" s="31">
        <f t="shared" si="16"/>
        <v>0</v>
      </c>
      <c r="I67" s="31">
        <f t="shared" si="16"/>
        <v>0</v>
      </c>
      <c r="J67" s="30"/>
      <c r="K67" s="30"/>
    </row>
    <row r="68" spans="2:11" x14ac:dyDescent="0.3">
      <c r="B68" s="30"/>
      <c r="C68" s="30"/>
      <c r="D68" s="30">
        <f t="shared" si="14"/>
        <v>0</v>
      </c>
      <c r="E68" s="30"/>
      <c r="F68" s="30"/>
      <c r="G68" s="30">
        <f t="shared" si="15"/>
        <v>0</v>
      </c>
      <c r="H68" s="31">
        <f t="shared" si="16"/>
        <v>0</v>
      </c>
      <c r="I68" s="31">
        <f t="shared" si="16"/>
        <v>0</v>
      </c>
      <c r="J68" s="30"/>
      <c r="K68" s="30"/>
    </row>
  </sheetData>
  <mergeCells count="8">
    <mergeCell ref="B31:G31"/>
    <mergeCell ref="B55:K55"/>
    <mergeCell ref="B6:K6"/>
    <mergeCell ref="M6:V6"/>
    <mergeCell ref="X6:AG6"/>
    <mergeCell ref="X30:AG30"/>
    <mergeCell ref="B27:J27"/>
    <mergeCell ref="X18:AL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M7 SOL</vt:lpstr>
      <vt:lpstr>M7 EDL</vt:lpstr>
      <vt:lpstr>M8 SOL</vt:lpstr>
      <vt:lpstr>M8 EDL</vt:lpstr>
      <vt:lpstr>M9 SOL</vt:lpstr>
      <vt:lpstr>M10 SOL</vt:lpstr>
      <vt:lpstr>M11 SOL</vt:lpstr>
      <vt:lpstr>M11 EDL</vt:lpstr>
      <vt:lpstr>M12 SOL</vt:lpstr>
      <vt:lpstr>M13 EDL</vt:lpstr>
      <vt:lpstr>M14 SOL</vt:lpstr>
      <vt:lpstr>M14 EDL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1035489</dc:creator>
  <cp:lastModifiedBy>1035489</cp:lastModifiedBy>
  <dcterms:created xsi:type="dcterms:W3CDTF">2021-11-18T11:45:28Z</dcterms:created>
  <dcterms:modified xsi:type="dcterms:W3CDTF">2023-08-21T09:08:35Z</dcterms:modified>
</cp:coreProperties>
</file>