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Raw Data\Porosity\"/>
    </mc:Choice>
  </mc:AlternateContent>
  <bookViews>
    <workbookView xWindow="0" yWindow="0" windowWidth="27600" windowHeight="11715" activeTab="3"/>
  </bookViews>
  <sheets>
    <sheet name="1st repeat" sheetId="1" r:id="rId1"/>
    <sheet name="2nd repeat" sheetId="2" r:id="rId2"/>
    <sheet name="3rd repeat " sheetId="3" r:id="rId3"/>
    <sheet name="Combined 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4" l="1"/>
  <c r="G7" i="4"/>
  <c r="G8" i="4"/>
  <c r="G5" i="4"/>
  <c r="F8" i="4"/>
  <c r="F7" i="4"/>
  <c r="F6" i="4"/>
  <c r="F5" i="4"/>
  <c r="C29" i="3"/>
  <c r="C30" i="3"/>
  <c r="C28" i="3"/>
  <c r="C24" i="3"/>
  <c r="C23" i="3"/>
  <c r="C21" i="3"/>
  <c r="C22" i="3"/>
  <c r="C20" i="3"/>
  <c r="C16" i="3"/>
  <c r="C15" i="3"/>
  <c r="C13" i="3"/>
  <c r="C14" i="3"/>
  <c r="C12" i="3"/>
  <c r="C8" i="3"/>
  <c r="C7" i="3"/>
  <c r="C5" i="3"/>
  <c r="C6" i="3"/>
  <c r="C4" i="3"/>
  <c r="C32" i="3" l="1"/>
  <c r="C31" i="3"/>
  <c r="C14" i="2"/>
  <c r="C15" i="2"/>
  <c r="C13" i="2"/>
  <c r="C31" i="2" l="1"/>
  <c r="C30" i="2"/>
  <c r="C29" i="2"/>
  <c r="C33" i="2" s="1"/>
  <c r="C23" i="2"/>
  <c r="C22" i="2"/>
  <c r="C21" i="2"/>
  <c r="C17" i="2"/>
  <c r="C16" i="2"/>
  <c r="C7" i="2"/>
  <c r="C6" i="2"/>
  <c r="C5" i="2"/>
  <c r="C9" i="2" l="1"/>
  <c r="C32" i="2"/>
  <c r="C25" i="2"/>
  <c r="C24" i="2"/>
  <c r="C8" i="2"/>
  <c r="C24" i="1"/>
  <c r="C25" i="1"/>
  <c r="C23" i="1"/>
  <c r="C27" i="1" s="1"/>
  <c r="C8" i="1"/>
  <c r="C9" i="1"/>
  <c r="C7" i="1"/>
  <c r="C11" i="1" s="1"/>
  <c r="C26" i="1" l="1"/>
  <c r="C10" i="1"/>
  <c r="C32" i="1"/>
  <c r="C33" i="1"/>
  <c r="C31" i="1"/>
  <c r="C34" i="1" s="1"/>
  <c r="C35" i="1" l="1"/>
  <c r="C19" i="1"/>
  <c r="C18" i="1"/>
</calcChain>
</file>

<file path=xl/sharedStrings.xml><?xml version="1.0" encoding="utf-8"?>
<sst xmlns="http://schemas.openxmlformats.org/spreadsheetml/2006/main" count="142" uniqueCount="41">
  <si>
    <t>% Water content</t>
  </si>
  <si>
    <t>Wet weight (g)</t>
  </si>
  <si>
    <t>Dry weight (g)</t>
  </si>
  <si>
    <t>Water content (%)</t>
  </si>
  <si>
    <t>Av</t>
  </si>
  <si>
    <t>SD</t>
  </si>
  <si>
    <t>Fragmented Su 30 14</t>
  </si>
  <si>
    <t>Cast Su 30 14</t>
  </si>
  <si>
    <t>Fragmented Su 30 12</t>
  </si>
  <si>
    <t>Cast Su 30 12</t>
  </si>
  <si>
    <t xml:space="preserve">Fragmented </t>
  </si>
  <si>
    <t>Cast</t>
  </si>
  <si>
    <t>Su 30 % 0.0714 g/ml</t>
  </si>
  <si>
    <t>Su 30 % 0.0833 g/ml</t>
  </si>
  <si>
    <t>2nd repeat</t>
  </si>
  <si>
    <t>Average</t>
  </si>
  <si>
    <t>Water Content (%)</t>
  </si>
  <si>
    <t>Multiple Comparisons</t>
  </si>
  <si>
    <t>WC</t>
  </si>
  <si>
    <t>Tukey HSD</t>
  </si>
  <si>
    <t>(I) Gel2</t>
  </si>
  <si>
    <t>Mean Difference (I-J)</t>
  </si>
  <si>
    <t>Std. Error</t>
  </si>
  <si>
    <t>Sig.</t>
  </si>
  <si>
    <t>95% Confidence Interval</t>
  </si>
  <si>
    <t>Lower Bound</t>
  </si>
  <si>
    <t>Upper Bound</t>
  </si>
  <si>
    <t>Su 30 12 C</t>
  </si>
  <si>
    <t>Su 30 12 F</t>
  </si>
  <si>
    <t>Su 30 14 C</t>
  </si>
  <si>
    <t>Su 30 14 F</t>
  </si>
  <si>
    <t>*. The mean difference is significant at the 0.05 level.</t>
  </si>
  <si>
    <r>
      <t>-9.63634</t>
    </r>
    <r>
      <rPr>
        <vertAlign val="superscript"/>
        <sz val="9"/>
        <color indexed="60"/>
        <rFont val="Arial"/>
      </rPr>
      <t>*</t>
    </r>
  </si>
  <si>
    <r>
      <t>-9.88733</t>
    </r>
    <r>
      <rPr>
        <vertAlign val="superscript"/>
        <sz val="9"/>
        <color indexed="60"/>
        <rFont val="Arial"/>
      </rPr>
      <t>*</t>
    </r>
  </si>
  <si>
    <r>
      <t>9.63634</t>
    </r>
    <r>
      <rPr>
        <vertAlign val="superscript"/>
        <sz val="9"/>
        <color indexed="60"/>
        <rFont val="Arial"/>
      </rPr>
      <t>*</t>
    </r>
  </si>
  <si>
    <r>
      <t>9.88733</t>
    </r>
    <r>
      <rPr>
        <vertAlign val="superscript"/>
        <sz val="9"/>
        <color indexed="60"/>
        <rFont val="Arial"/>
      </rPr>
      <t>*</t>
    </r>
  </si>
  <si>
    <t xml:space="preserve">Dependent Variable: Water Content </t>
  </si>
  <si>
    <t>*</t>
  </si>
  <si>
    <t>**</t>
  </si>
  <si>
    <t>30-0.0714-Oct</t>
  </si>
  <si>
    <t>30-0.083-Oct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</si>
</sst>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00"/>
    <numFmt numFmtId="165" formatCode="0.000"/>
    <numFmt numFmtId="166" formatCode="###0.00000"/>
    <numFmt numFmtId="167" formatCode="###0.000"/>
    <numFmt numFmtId="168" formatCode="###0.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"/>
      <name val="Calibri"/>
      <family val="2"/>
      <scheme val="minor"/>
    </font>
    <font>
      <sz val="10"/>
      <name val="Arial"/>
    </font>
    <font>
      <b/>
      <sz val="11"/>
      <color indexed="60"/>
      <name val="Arial Bold"/>
    </font>
    <font>
      <sz val="9"/>
      <color indexed="60"/>
      <name val="Arial"/>
    </font>
    <font>
      <sz val="9"/>
      <color indexed="62"/>
      <name val="Arial"/>
    </font>
    <font>
      <vertAlign val="superscript"/>
      <sz val="9"/>
      <color indexed="6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/>
      <right/>
      <top/>
      <bottom style="thin">
        <color indexed="61"/>
      </bottom>
      <diagonal/>
    </border>
    <border>
      <left/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/>
      <top/>
      <bottom style="thin">
        <color indexed="61"/>
      </bottom>
      <diagonal/>
    </border>
    <border>
      <left/>
      <right/>
      <top style="thin">
        <color indexed="61"/>
      </top>
      <bottom/>
      <diagonal/>
    </border>
    <border>
      <left/>
      <right/>
      <top style="thin">
        <color indexed="61"/>
      </top>
      <bottom style="thin">
        <color indexed="22"/>
      </bottom>
      <diagonal/>
    </border>
    <border>
      <left/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/>
      <top style="thin">
        <color indexed="61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 style="thin">
        <color indexed="63"/>
      </right>
      <top style="thin">
        <color indexed="22"/>
      </top>
      <bottom/>
      <diagonal/>
    </border>
    <border>
      <left style="thin">
        <color indexed="63"/>
      </left>
      <right style="thin">
        <color indexed="63"/>
      </right>
      <top style="thin">
        <color indexed="22"/>
      </top>
      <bottom/>
      <diagonal/>
    </border>
    <border>
      <left style="thin">
        <color indexed="63"/>
      </left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61"/>
      </bottom>
      <diagonal/>
    </border>
    <border>
      <left/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/>
      <top style="thin">
        <color indexed="22"/>
      </top>
      <bottom style="thin">
        <color indexed="61"/>
      </bottom>
      <diagonal/>
    </border>
  </borders>
  <cellStyleXfs count="2">
    <xf numFmtId="0" fontId="0" fillId="0" borderId="0"/>
    <xf numFmtId="0" fontId="5" fillId="0" borderId="0"/>
  </cellStyleXfs>
  <cellXfs count="6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wrapText="1" readingOrder="1"/>
    </xf>
    <xf numFmtId="164" fontId="0" fillId="0" borderId="1" xfId="0" applyNumberFormat="1" applyBorder="1"/>
    <xf numFmtId="0" fontId="1" fillId="0" borderId="1" xfId="0" applyFont="1" applyBorder="1" applyAlignment="1">
      <alignment horizontal="right"/>
    </xf>
    <xf numFmtId="0" fontId="1" fillId="0" borderId="0" xfId="0" applyFont="1"/>
    <xf numFmtId="0" fontId="4" fillId="0" borderId="0" xfId="0" applyFont="1"/>
    <xf numFmtId="165" fontId="0" fillId="0" borderId="1" xfId="0" applyNumberFormat="1" applyBorder="1"/>
    <xf numFmtId="0" fontId="1" fillId="0" borderId="1" xfId="0" applyFont="1" applyBorder="1"/>
    <xf numFmtId="0" fontId="2" fillId="0" borderId="1" xfId="0" applyFont="1" applyBorder="1" applyAlignment="1">
      <alignment horizontal="left" wrapText="1" readingOrder="1"/>
    </xf>
    <xf numFmtId="0" fontId="0" fillId="0" borderId="1" xfId="0" applyBorder="1" applyAlignment="1">
      <alignment horizontal="center" readingOrder="1"/>
    </xf>
    <xf numFmtId="0" fontId="0" fillId="2" borderId="2" xfId="0" applyFill="1" applyBorder="1" applyAlignment="1"/>
    <xf numFmtId="0" fontId="0" fillId="2" borderId="3" xfId="0" applyFill="1" applyBorder="1" applyAlignment="1"/>
    <xf numFmtId="0" fontId="5" fillId="0" borderId="0" xfId="1"/>
    <xf numFmtId="0" fontId="8" fillId="0" borderId="10" xfId="1" applyFont="1" applyBorder="1" applyAlignment="1">
      <alignment horizontal="center" wrapText="1"/>
    </xf>
    <xf numFmtId="0" fontId="8" fillId="0" borderId="11" xfId="1" applyFont="1" applyBorder="1" applyAlignment="1">
      <alignment horizontal="center" wrapText="1"/>
    </xf>
    <xf numFmtId="0" fontId="8" fillId="4" borderId="13" xfId="1" applyFont="1" applyFill="1" applyBorder="1" applyAlignment="1">
      <alignment horizontal="left" vertical="top" wrapText="1"/>
    </xf>
    <xf numFmtId="0" fontId="7" fillId="0" borderId="14" xfId="1" applyFont="1" applyBorder="1" applyAlignment="1">
      <alignment horizontal="right" vertical="top"/>
    </xf>
    <xf numFmtId="166" fontId="7" fillId="0" borderId="15" xfId="1" applyNumberFormat="1" applyFont="1" applyBorder="1" applyAlignment="1">
      <alignment horizontal="right" vertical="top"/>
    </xf>
    <xf numFmtId="167" fontId="7" fillId="0" borderId="15" xfId="1" applyNumberFormat="1" applyFont="1" applyBorder="1" applyAlignment="1">
      <alignment horizontal="right" vertical="top"/>
    </xf>
    <xf numFmtId="168" fontId="7" fillId="0" borderId="15" xfId="1" applyNumberFormat="1" applyFont="1" applyBorder="1" applyAlignment="1">
      <alignment horizontal="right" vertical="top"/>
    </xf>
    <xf numFmtId="168" fontId="7" fillId="0" borderId="16" xfId="1" applyNumberFormat="1" applyFont="1" applyBorder="1" applyAlignment="1">
      <alignment horizontal="right" vertical="top"/>
    </xf>
    <xf numFmtId="0" fontId="8" fillId="4" borderId="17" xfId="1" applyFont="1" applyFill="1" applyBorder="1" applyAlignment="1">
      <alignment horizontal="left" vertical="top" wrapText="1"/>
    </xf>
    <xf numFmtId="166" fontId="7" fillId="0" borderId="18" xfId="1" applyNumberFormat="1" applyFont="1" applyBorder="1" applyAlignment="1">
      <alignment horizontal="right" vertical="top"/>
    </xf>
    <xf numFmtId="166" fontId="7" fillId="0" borderId="19" xfId="1" applyNumberFormat="1" applyFont="1" applyBorder="1" applyAlignment="1">
      <alignment horizontal="right" vertical="top"/>
    </xf>
    <xf numFmtId="167" fontId="7" fillId="0" borderId="19" xfId="1" applyNumberFormat="1" applyFont="1" applyBorder="1" applyAlignment="1">
      <alignment horizontal="right" vertical="top"/>
    </xf>
    <xf numFmtId="168" fontId="7" fillId="0" borderId="19" xfId="1" applyNumberFormat="1" applyFont="1" applyBorder="1" applyAlignment="1">
      <alignment horizontal="right" vertical="top"/>
    </xf>
    <xf numFmtId="168" fontId="7" fillId="0" borderId="20" xfId="1" applyNumberFormat="1" applyFont="1" applyBorder="1" applyAlignment="1">
      <alignment horizontal="right" vertical="top"/>
    </xf>
    <xf numFmtId="0" fontId="8" fillId="4" borderId="21" xfId="1" applyFont="1" applyFill="1" applyBorder="1" applyAlignment="1">
      <alignment horizontal="left" vertical="top" wrapText="1"/>
    </xf>
    <xf numFmtId="0" fontId="7" fillId="0" borderId="22" xfId="1" applyFont="1" applyBorder="1" applyAlignment="1">
      <alignment horizontal="right" vertical="top"/>
    </xf>
    <xf numFmtId="166" fontId="7" fillId="0" borderId="23" xfId="1" applyNumberFormat="1" applyFont="1" applyBorder="1" applyAlignment="1">
      <alignment horizontal="right" vertical="top"/>
    </xf>
    <xf numFmtId="167" fontId="7" fillId="0" borderId="23" xfId="1" applyNumberFormat="1" applyFont="1" applyBorder="1" applyAlignment="1">
      <alignment horizontal="right" vertical="top"/>
    </xf>
    <xf numFmtId="168" fontId="7" fillId="0" borderId="23" xfId="1" applyNumberFormat="1" applyFont="1" applyBorder="1" applyAlignment="1">
      <alignment horizontal="right" vertical="top"/>
    </xf>
    <xf numFmtId="168" fontId="7" fillId="0" borderId="24" xfId="1" applyNumberFormat="1" applyFont="1" applyBorder="1" applyAlignment="1">
      <alignment horizontal="right" vertical="top"/>
    </xf>
    <xf numFmtId="0" fontId="7" fillId="0" borderId="18" xfId="1" applyFont="1" applyBorder="1" applyAlignment="1">
      <alignment horizontal="right" vertical="top"/>
    </xf>
    <xf numFmtId="166" fontId="7" fillId="0" borderId="22" xfId="1" applyNumberFormat="1" applyFont="1" applyBorder="1" applyAlignment="1">
      <alignment horizontal="right" vertical="top"/>
    </xf>
    <xf numFmtId="0" fontId="8" fillId="4" borderId="25" xfId="1" applyFont="1" applyFill="1" applyBorder="1" applyAlignment="1">
      <alignment horizontal="left" vertical="top" wrapText="1"/>
    </xf>
    <xf numFmtId="166" fontId="7" fillId="0" borderId="26" xfId="1" applyNumberFormat="1" applyFont="1" applyBorder="1" applyAlignment="1">
      <alignment horizontal="right" vertical="top"/>
    </xf>
    <xf numFmtId="166" fontId="7" fillId="0" borderId="27" xfId="1" applyNumberFormat="1" applyFont="1" applyBorder="1" applyAlignment="1">
      <alignment horizontal="right" vertical="top"/>
    </xf>
    <xf numFmtId="167" fontId="7" fillId="0" borderId="27" xfId="1" applyNumberFormat="1" applyFont="1" applyBorder="1" applyAlignment="1">
      <alignment horizontal="right" vertical="top"/>
    </xf>
    <xf numFmtId="168" fontId="7" fillId="0" borderId="27" xfId="1" applyNumberFormat="1" applyFont="1" applyBorder="1" applyAlignment="1">
      <alignment horizontal="right" vertical="top"/>
    </xf>
    <xf numFmtId="168" fontId="7" fillId="0" borderId="28" xfId="1" applyNumberFormat="1" applyFont="1" applyBorder="1" applyAlignment="1">
      <alignment horizontal="right" vertical="top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6" fillId="0" borderId="0" xfId="1" applyFont="1" applyBorder="1" applyAlignment="1">
      <alignment horizontal="center" vertical="center" wrapText="1"/>
    </xf>
    <xf numFmtId="0" fontId="7" fillId="3" borderId="0" xfId="1" applyFont="1" applyFill="1"/>
    <xf numFmtId="0" fontId="5" fillId="0" borderId="0" xfId="1"/>
    <xf numFmtId="0" fontId="8" fillId="0" borderId="0" xfId="1" applyFont="1" applyBorder="1" applyAlignment="1">
      <alignment horizontal="left" wrapText="1"/>
    </xf>
    <xf numFmtId="0" fontId="8" fillId="0" borderId="8" xfId="1" applyFont="1" applyBorder="1" applyAlignment="1">
      <alignment horizontal="left" wrapText="1"/>
    </xf>
    <xf numFmtId="0" fontId="8" fillId="0" borderId="5" xfId="1" applyFont="1" applyBorder="1" applyAlignment="1">
      <alignment horizontal="center" wrapText="1"/>
    </xf>
    <xf numFmtId="0" fontId="8" fillId="0" borderId="9" xfId="1" applyFont="1" applyBorder="1" applyAlignment="1">
      <alignment horizontal="center" wrapText="1"/>
    </xf>
    <xf numFmtId="0" fontId="8" fillId="0" borderId="6" xfId="1" applyFont="1" applyBorder="1" applyAlignment="1">
      <alignment horizontal="center" wrapText="1"/>
    </xf>
    <xf numFmtId="0" fontId="8" fillId="0" borderId="10" xfId="1" applyFont="1" applyBorder="1" applyAlignment="1">
      <alignment horizontal="center" wrapText="1"/>
    </xf>
    <xf numFmtId="0" fontId="8" fillId="0" borderId="7" xfId="1" applyFont="1" applyBorder="1" applyAlignment="1">
      <alignment horizontal="center" wrapText="1"/>
    </xf>
    <xf numFmtId="0" fontId="8" fillId="4" borderId="12" xfId="1" applyFont="1" applyFill="1" applyBorder="1" applyAlignment="1">
      <alignment horizontal="left" vertical="top" wrapText="1"/>
    </xf>
    <xf numFmtId="0" fontId="8" fillId="4" borderId="17" xfId="1" applyFont="1" applyFill="1" applyBorder="1" applyAlignment="1">
      <alignment horizontal="left" vertical="top" wrapText="1"/>
    </xf>
    <xf numFmtId="0" fontId="8" fillId="4" borderId="21" xfId="1" applyFont="1" applyFill="1" applyBorder="1" applyAlignment="1">
      <alignment horizontal="left" vertical="top" wrapText="1"/>
    </xf>
    <xf numFmtId="0" fontId="8" fillId="4" borderId="25" xfId="1" applyFont="1" applyFill="1" applyBorder="1" applyAlignment="1">
      <alignment horizontal="left" vertical="top" wrapText="1"/>
    </xf>
    <xf numFmtId="0" fontId="7" fillId="0" borderId="0" xfId="1" applyFont="1" applyBorder="1" applyAlignment="1">
      <alignment horizontal="left" vertical="top" wrapText="1"/>
    </xf>
  </cellXfs>
  <cellStyles count="2">
    <cellStyle name="Normal" xfId="0" builtinId="0"/>
    <cellStyle name="Normal_Combined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('1st repeat'!$H$8:$H$9,'1st repeat'!$H$11:$H$12)</c:f>
                <c:numCache>
                  <c:formatCode>General</c:formatCode>
                  <c:ptCount val="4"/>
                  <c:pt idx="0">
                    <c:v>0.27683722203044947</c:v>
                  </c:pt>
                  <c:pt idx="1">
                    <c:v>0.16996731711975635</c:v>
                  </c:pt>
                  <c:pt idx="2">
                    <c:v>1.5618398055107796</c:v>
                  </c:pt>
                  <c:pt idx="3">
                    <c:v>1.4696610520967599</c:v>
                  </c:pt>
                </c:numCache>
              </c:numRef>
            </c:plus>
            <c:minus>
              <c:numRef>
                <c:f>('1st repeat'!$H$8:$H$9,'1st repeat'!$H$11:$H$12)</c:f>
                <c:numCache>
                  <c:formatCode>General</c:formatCode>
                  <c:ptCount val="4"/>
                  <c:pt idx="0">
                    <c:v>0.27683722203044947</c:v>
                  </c:pt>
                  <c:pt idx="1">
                    <c:v>0.16996731711975635</c:v>
                  </c:pt>
                  <c:pt idx="2">
                    <c:v>1.5618398055107796</c:v>
                  </c:pt>
                  <c:pt idx="3">
                    <c:v>1.4696610520967599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('1st repeat'!$F$8:$F$9,'1st repeat'!$F$11:$F$12)</c:f>
              <c:strCache>
                <c:ptCount val="4"/>
                <c:pt idx="0">
                  <c:v>Su 30 % 0.0833 g/ml</c:v>
                </c:pt>
                <c:pt idx="1">
                  <c:v>Su 30 % 0.0714 g/ml</c:v>
                </c:pt>
                <c:pt idx="2">
                  <c:v>Su 30 % 0.0833 g/ml</c:v>
                </c:pt>
                <c:pt idx="3">
                  <c:v>Su 30 % 0.0714 g/ml</c:v>
                </c:pt>
              </c:strCache>
            </c:strRef>
          </c:cat>
          <c:val>
            <c:numRef>
              <c:f>('1st repeat'!$G$8:$G$9,'1st repeat'!$G$11:$G$12)</c:f>
              <c:numCache>
                <c:formatCode>General</c:formatCode>
                <c:ptCount val="4"/>
                <c:pt idx="0">
                  <c:v>94.507051943584443</c:v>
                </c:pt>
                <c:pt idx="1">
                  <c:v>88.433333333333337</c:v>
                </c:pt>
                <c:pt idx="2">
                  <c:v>83.564132344620148</c:v>
                </c:pt>
                <c:pt idx="3">
                  <c:v>86.913743011303993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85-4DCA-ABDE-69DEB2607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2844496"/>
        <c:axId val="1562841584"/>
      </c:barChart>
      <c:catAx>
        <c:axId val="1562844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Gel type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841584"/>
        <c:crosses val="autoZero"/>
        <c:auto val="1"/>
        <c:lblAlgn val="ctr"/>
        <c:lblOffset val="100"/>
        <c:noMultiLvlLbl val="0"/>
      </c:catAx>
      <c:valAx>
        <c:axId val="156284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Percentage water content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844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'Combined '!$G$5:$G$8</c:f>
                <c:numCache>
                  <c:formatCode>General</c:formatCode>
                  <c:ptCount val="4"/>
                  <c:pt idx="0">
                    <c:v>2.1073311394484961</c:v>
                  </c:pt>
                  <c:pt idx="1">
                    <c:v>3.5536833094659572</c:v>
                  </c:pt>
                  <c:pt idx="2">
                    <c:v>0.84439366147273476</c:v>
                  </c:pt>
                  <c:pt idx="3">
                    <c:v>1.1822624305949077</c:v>
                  </c:pt>
                </c:numCache>
              </c:numRef>
            </c:plus>
            <c:minus>
              <c:numRef>
                <c:f>'Combined '!$G$5:$G$8</c:f>
                <c:numCache>
                  <c:formatCode>General</c:formatCode>
                  <c:ptCount val="4"/>
                  <c:pt idx="0">
                    <c:v>2.1073311394484961</c:v>
                  </c:pt>
                  <c:pt idx="1">
                    <c:v>3.5536833094659572</c:v>
                  </c:pt>
                  <c:pt idx="2">
                    <c:v>0.84439366147273476</c:v>
                  </c:pt>
                  <c:pt idx="3">
                    <c:v>1.1822624305949077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'Combined '!$B$5:$B$8</c:f>
              <c:strCache>
                <c:ptCount val="4"/>
                <c:pt idx="0">
                  <c:v>30-0.083-Oct</c:v>
                </c:pt>
                <c:pt idx="1">
                  <c:v>30-0.0714-Oct</c:v>
                </c:pt>
                <c:pt idx="2">
                  <c:v>30-0.083-Oct</c:v>
                </c:pt>
                <c:pt idx="3">
                  <c:v>30-0.0714-Oct</c:v>
                </c:pt>
              </c:strCache>
            </c:strRef>
          </c:cat>
          <c:val>
            <c:numRef>
              <c:f>'Combined '!$F$5:$F$8</c:f>
              <c:numCache>
                <c:formatCode>General</c:formatCode>
                <c:ptCount val="4"/>
                <c:pt idx="0">
                  <c:v>92.933155135404732</c:v>
                </c:pt>
                <c:pt idx="1">
                  <c:v>93.1841446249245</c:v>
                </c:pt>
                <c:pt idx="2">
                  <c:v>83.296813445864942</c:v>
                </c:pt>
                <c:pt idx="3">
                  <c:v>87.718438352045737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9F-48BC-8233-86BCFCF9A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9271151"/>
        <c:axId val="1199276559"/>
      </c:barChart>
      <c:catAx>
        <c:axId val="11992711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Gel type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276559"/>
        <c:crosses val="autoZero"/>
        <c:auto val="1"/>
        <c:lblAlgn val="ctr"/>
        <c:lblOffset val="100"/>
        <c:noMultiLvlLbl val="0"/>
      </c:catAx>
      <c:valAx>
        <c:axId val="1199276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Water</a:t>
                </a:r>
                <a:r>
                  <a:rPr lang="en-GB" baseline="0"/>
                  <a:t> content (%)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2711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438149</xdr:colOff>
      <xdr:row>13</xdr:row>
      <xdr:rowOff>109537</xdr:rowOff>
    </xdr:from>
    <xdr:to>
      <xdr:col>11</xdr:col>
      <xdr:colOff>209549</xdr:colOff>
      <xdr:row>25</xdr:row>
      <xdr:rowOff>185737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11</xdr:row>
      <xdr:rowOff>28575</xdr:rowOff>
    </xdr:from>
    <xdr:to>
      <xdr:col>7</xdr:col>
      <xdr:colOff>85725</xdr:colOff>
      <xdr:row>20</xdr:row>
      <xdr:rowOff>142875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4" workbookViewId="0">
      <selection activeCell="G11" sqref="G11:G12"/>
    </sheetView>
  </sheetViews>
  <sheetFormatPr defaultRowHeight="15" x14ac:dyDescent="0.25"/>
  <cols>
    <col min="1" max="1" width="15.85546875" bestFit="1" customWidth="1"/>
    <col min="2" max="2" width="14" customWidth="1"/>
    <col min="3" max="3" width="18.85546875" customWidth="1"/>
    <col min="6" max="6" width="12.140625" bestFit="1" customWidth="1"/>
    <col min="7" max="7" width="17.140625" customWidth="1"/>
  </cols>
  <sheetData>
    <row r="1" spans="1:8" x14ac:dyDescent="0.25">
      <c r="A1" s="8" t="s">
        <v>0</v>
      </c>
    </row>
    <row r="5" spans="1:8" ht="17.25" customHeight="1" x14ac:dyDescent="0.25">
      <c r="A5" s="7" t="s">
        <v>8</v>
      </c>
    </row>
    <row r="6" spans="1:8" ht="19.5" customHeight="1" x14ac:dyDescent="0.25">
      <c r="A6" s="11" t="s">
        <v>1</v>
      </c>
      <c r="B6" s="11" t="s">
        <v>2</v>
      </c>
      <c r="C6" s="11" t="s">
        <v>3</v>
      </c>
      <c r="G6" s="11" t="s">
        <v>3</v>
      </c>
      <c r="H6" s="12" t="s">
        <v>5</v>
      </c>
    </row>
    <row r="7" spans="1:8" x14ac:dyDescent="0.25">
      <c r="A7" s="1">
        <v>9.5000000000000001E-2</v>
      </c>
      <c r="B7" s="1">
        <v>5.0000000000000001E-3</v>
      </c>
      <c r="C7" s="1">
        <f>(A7-B7)/A7 *100</f>
        <v>94.73684210526315</v>
      </c>
      <c r="F7" s="10" t="s">
        <v>10</v>
      </c>
      <c r="G7" s="44"/>
      <c r="H7" s="44"/>
    </row>
    <row r="8" spans="1:8" x14ac:dyDescent="0.25">
      <c r="A8" s="1">
        <v>7.4999999999999997E-2</v>
      </c>
      <c r="B8" s="1">
        <v>4.0000000000000001E-3</v>
      </c>
      <c r="C8" s="1">
        <f t="shared" ref="C8:C9" si="0">(A8-B8)/A8 *100</f>
        <v>94.666666666666671</v>
      </c>
      <c r="F8" s="1" t="s">
        <v>13</v>
      </c>
      <c r="G8" s="1">
        <v>94.507051943584443</v>
      </c>
      <c r="H8" s="1">
        <v>0.27683722203044947</v>
      </c>
    </row>
    <row r="9" spans="1:8" x14ac:dyDescent="0.25">
      <c r="A9" s="1">
        <v>5.0999999999999997E-2</v>
      </c>
      <c r="B9" s="1">
        <v>3.0000000000000001E-3</v>
      </c>
      <c r="C9" s="1">
        <f t="shared" si="0"/>
        <v>94.117647058823522</v>
      </c>
      <c r="F9" s="1" t="s">
        <v>12</v>
      </c>
      <c r="G9" s="1">
        <v>88.433333333333337</v>
      </c>
      <c r="H9" s="1">
        <v>0.16996731711975635</v>
      </c>
    </row>
    <row r="10" spans="1:8" x14ac:dyDescent="0.25">
      <c r="B10" s="10" t="s">
        <v>4</v>
      </c>
      <c r="C10" s="1">
        <f>AVERAGE(C7:C9)</f>
        <v>94.507051943584443</v>
      </c>
      <c r="F10" s="10" t="s">
        <v>11</v>
      </c>
      <c r="G10" s="44"/>
      <c r="H10" s="44"/>
    </row>
    <row r="11" spans="1:8" x14ac:dyDescent="0.25">
      <c r="B11" s="10" t="s">
        <v>5</v>
      </c>
      <c r="C11" s="1">
        <f>_xlfn.STDEV.P(C7:C9)</f>
        <v>0.27683722203044947</v>
      </c>
      <c r="F11" s="1" t="s">
        <v>13</v>
      </c>
      <c r="G11" s="1">
        <v>83.564132344620148</v>
      </c>
      <c r="H11" s="1">
        <v>1.5618398055107796</v>
      </c>
    </row>
    <row r="12" spans="1:8" x14ac:dyDescent="0.25">
      <c r="F12" s="1" t="s">
        <v>12</v>
      </c>
      <c r="G12" s="1">
        <v>86.913743011303993</v>
      </c>
      <c r="H12" s="1">
        <v>1.4696610520967599</v>
      </c>
    </row>
    <row r="13" spans="1:8" x14ac:dyDescent="0.25">
      <c r="A13" s="7" t="s">
        <v>6</v>
      </c>
    </row>
    <row r="14" spans="1:8" ht="30" x14ac:dyDescent="0.25">
      <c r="A14" s="2" t="s">
        <v>1</v>
      </c>
      <c r="B14" s="2" t="s">
        <v>2</v>
      </c>
      <c r="C14" s="2" t="s">
        <v>3</v>
      </c>
    </row>
    <row r="15" spans="1:8" x14ac:dyDescent="0.25">
      <c r="A15" s="3">
        <v>9.2999999999999999E-2</v>
      </c>
      <c r="B15" s="3">
        <v>1.0999999999999999E-2</v>
      </c>
      <c r="C15" s="4">
        <v>88.2</v>
      </c>
    </row>
    <row r="16" spans="1:8" x14ac:dyDescent="0.25">
      <c r="A16" s="3">
        <v>8.7999999999999995E-2</v>
      </c>
      <c r="B16" s="3">
        <v>0.01</v>
      </c>
      <c r="C16" s="4">
        <v>88.6</v>
      </c>
    </row>
    <row r="17" spans="1:3" x14ac:dyDescent="0.25">
      <c r="A17" s="3">
        <v>8.6999999999999994E-2</v>
      </c>
      <c r="B17" s="3">
        <v>0.01</v>
      </c>
      <c r="C17" s="4">
        <v>88.5</v>
      </c>
    </row>
    <row r="18" spans="1:3" x14ac:dyDescent="0.25">
      <c r="B18" s="6" t="s">
        <v>4</v>
      </c>
      <c r="C18" s="5">
        <f>AVERAGE(C15:C17)</f>
        <v>88.433333333333337</v>
      </c>
    </row>
    <row r="19" spans="1:3" x14ac:dyDescent="0.25">
      <c r="B19" s="6" t="s">
        <v>5</v>
      </c>
      <c r="C19" s="5">
        <f>_xlfn.STDEV.P(C15:C17)</f>
        <v>0.16996731711975635</v>
      </c>
    </row>
    <row r="21" spans="1:3" x14ac:dyDescent="0.25">
      <c r="A21" s="7" t="s">
        <v>9</v>
      </c>
    </row>
    <row r="22" spans="1:3" ht="30" x14ac:dyDescent="0.25">
      <c r="A22" s="2" t="s">
        <v>1</v>
      </c>
      <c r="B22" s="2" t="s">
        <v>2</v>
      </c>
      <c r="C22" s="2" t="s">
        <v>3</v>
      </c>
    </row>
    <row r="23" spans="1:3" x14ac:dyDescent="0.25">
      <c r="A23" s="1">
        <v>4.1000000000000002E-2</v>
      </c>
      <c r="B23" s="1">
        <v>7.0000000000000001E-3</v>
      </c>
      <c r="C23" s="1">
        <f>(A23-B23)/A23 *100</f>
        <v>82.926829268292693</v>
      </c>
    </row>
    <row r="24" spans="1:3" x14ac:dyDescent="0.25">
      <c r="A24" s="1">
        <v>3.9E-2</v>
      </c>
      <c r="B24" s="1">
        <v>7.0000000000000001E-3</v>
      </c>
      <c r="C24" s="1">
        <f t="shared" ref="C24:C25" si="1">(A24-B24)/A24 *100</f>
        <v>82.051282051282044</v>
      </c>
    </row>
    <row r="25" spans="1:3" x14ac:dyDescent="0.25">
      <c r="A25" s="1">
        <v>4.2000000000000003E-2</v>
      </c>
      <c r="B25" s="1">
        <v>6.0000000000000001E-3</v>
      </c>
      <c r="C25" s="1">
        <f t="shared" si="1"/>
        <v>85.714285714285722</v>
      </c>
    </row>
    <row r="26" spans="1:3" x14ac:dyDescent="0.25">
      <c r="B26" s="10" t="s">
        <v>4</v>
      </c>
      <c r="C26" s="1">
        <f>AVERAGE(C23:C25)</f>
        <v>83.564132344620148</v>
      </c>
    </row>
    <row r="27" spans="1:3" x14ac:dyDescent="0.25">
      <c r="B27" s="10" t="s">
        <v>5</v>
      </c>
      <c r="C27" s="1">
        <f>_xlfn.STDEV.P(C23:C25)</f>
        <v>1.5618398055107796</v>
      </c>
    </row>
    <row r="29" spans="1:3" x14ac:dyDescent="0.25">
      <c r="A29" s="7" t="s">
        <v>7</v>
      </c>
    </row>
    <row r="30" spans="1:3" ht="30" x14ac:dyDescent="0.25">
      <c r="A30" s="2" t="s">
        <v>1</v>
      </c>
      <c r="B30" s="2" t="s">
        <v>2</v>
      </c>
      <c r="C30" s="2" t="s">
        <v>3</v>
      </c>
    </row>
    <row r="31" spans="1:3" x14ac:dyDescent="0.25">
      <c r="A31" s="1">
        <v>4.1000000000000002E-2</v>
      </c>
      <c r="B31" s="1">
        <v>6.0000000000000001E-3</v>
      </c>
      <c r="C31" s="9">
        <f>(A31-B31)/A31 *100</f>
        <v>85.365853658536594</v>
      </c>
    </row>
    <row r="32" spans="1:3" x14ac:dyDescent="0.25">
      <c r="A32" s="1">
        <v>3.6999999999999998E-2</v>
      </c>
      <c r="B32" s="1">
        <v>5.0000000000000001E-3</v>
      </c>
      <c r="C32" s="9">
        <f t="shared" ref="C32:C33" si="2">(A32-B32)/A32 *100</f>
        <v>86.486486486486484</v>
      </c>
    </row>
    <row r="33" spans="1:3" x14ac:dyDescent="0.25">
      <c r="A33" s="1">
        <v>3.5999999999999997E-2</v>
      </c>
      <c r="B33" s="1">
        <v>4.0000000000000001E-3</v>
      </c>
      <c r="C33" s="9">
        <f t="shared" si="2"/>
        <v>88.8888888888889</v>
      </c>
    </row>
    <row r="34" spans="1:3" x14ac:dyDescent="0.25">
      <c r="B34" s="6" t="s">
        <v>4</v>
      </c>
      <c r="C34" s="9">
        <f>AVERAGE(C31:C33)</f>
        <v>86.913743011303993</v>
      </c>
    </row>
    <row r="35" spans="1:3" x14ac:dyDescent="0.25">
      <c r="B35" s="6" t="s">
        <v>5</v>
      </c>
      <c r="C35" s="9">
        <f>_xlfn.STDEV.P(C31:C33)</f>
        <v>1.4696610520967599</v>
      </c>
    </row>
  </sheetData>
  <mergeCells count="2">
    <mergeCell ref="G7:H7"/>
    <mergeCell ref="G10:H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="115" zoomScaleNormal="115" workbookViewId="0">
      <selection activeCell="G7" sqref="G7:G11"/>
    </sheetView>
  </sheetViews>
  <sheetFormatPr defaultRowHeight="15" x14ac:dyDescent="0.25"/>
  <cols>
    <col min="1" max="3" width="21.140625" customWidth="1"/>
    <col min="6" max="6" width="19.42578125" bestFit="1" customWidth="1"/>
    <col min="7" max="7" width="13.42578125" bestFit="1" customWidth="1"/>
  </cols>
  <sheetData>
    <row r="1" spans="1:8" x14ac:dyDescent="0.25">
      <c r="A1" t="s">
        <v>14</v>
      </c>
    </row>
    <row r="3" spans="1:8" x14ac:dyDescent="0.25">
      <c r="A3" s="7" t="s">
        <v>8</v>
      </c>
    </row>
    <row r="4" spans="1:8" x14ac:dyDescent="0.25">
      <c r="A4" s="11" t="s">
        <v>1</v>
      </c>
      <c r="B4" s="11" t="s">
        <v>2</v>
      </c>
      <c r="C4" s="11" t="s">
        <v>3</v>
      </c>
    </row>
    <row r="5" spans="1:8" ht="30" x14ac:dyDescent="0.25">
      <c r="A5" s="1">
        <v>5.8999999999999997E-2</v>
      </c>
      <c r="B5" s="1">
        <v>4.0000000000000001E-3</v>
      </c>
      <c r="C5" s="1">
        <f>(A5-B5)/A5 *100</f>
        <v>93.220338983050837</v>
      </c>
      <c r="G5" s="11" t="s">
        <v>3</v>
      </c>
      <c r="H5" s="12" t="s">
        <v>5</v>
      </c>
    </row>
    <row r="6" spans="1:8" x14ac:dyDescent="0.25">
      <c r="A6" s="1">
        <v>4.2999999999999997E-2</v>
      </c>
      <c r="B6" s="1">
        <v>2E-3</v>
      </c>
      <c r="C6" s="1">
        <f t="shared" ref="C6:C7" si="0">(A6-B6)/A6 *100</f>
        <v>95.348837209302317</v>
      </c>
      <c r="F6" s="10" t="s">
        <v>10</v>
      </c>
      <c r="G6" s="45"/>
      <c r="H6" s="46"/>
    </row>
    <row r="7" spans="1:8" x14ac:dyDescent="0.25">
      <c r="A7" s="1">
        <v>5.3999999999999999E-2</v>
      </c>
      <c r="B7" s="1">
        <v>3.0000000000000001E-3</v>
      </c>
      <c r="C7" s="1">
        <f t="shared" si="0"/>
        <v>94.444444444444443</v>
      </c>
      <c r="F7" s="1" t="s">
        <v>13</v>
      </c>
      <c r="G7" s="1">
        <v>94.337873545599209</v>
      </c>
      <c r="H7" s="1">
        <v>0.87221717179054159</v>
      </c>
    </row>
    <row r="8" spans="1:8" x14ac:dyDescent="0.25">
      <c r="B8" s="10" t="s">
        <v>4</v>
      </c>
      <c r="C8" s="1">
        <f>AVERAGE(C5:C7)</f>
        <v>94.337873545599209</v>
      </c>
      <c r="F8" s="1" t="s">
        <v>12</v>
      </c>
      <c r="G8" s="1">
        <v>96.979177563263022</v>
      </c>
      <c r="H8" s="1">
        <v>0.76826453515835802</v>
      </c>
    </row>
    <row r="9" spans="1:8" x14ac:dyDescent="0.25">
      <c r="B9" s="10" t="s">
        <v>5</v>
      </c>
      <c r="C9" s="1">
        <f>_xlfn.STDEV.P(C5:C7)</f>
        <v>0.87221717179054159</v>
      </c>
      <c r="F9" s="10" t="s">
        <v>11</v>
      </c>
      <c r="G9" s="13"/>
      <c r="H9" s="14"/>
    </row>
    <row r="10" spans="1:8" x14ac:dyDescent="0.25">
      <c r="F10" s="1" t="s">
        <v>13</v>
      </c>
      <c r="G10" s="1">
        <v>84.171075837742507</v>
      </c>
      <c r="H10" s="1">
        <v>1.4341671928827728</v>
      </c>
    </row>
    <row r="11" spans="1:8" x14ac:dyDescent="0.25">
      <c r="A11" s="7" t="s">
        <v>6</v>
      </c>
      <c r="F11" s="1" t="s">
        <v>12</v>
      </c>
      <c r="G11" s="1">
        <v>86.851547771088008</v>
      </c>
      <c r="H11" s="1">
        <v>1.9941949412166502</v>
      </c>
    </row>
    <row r="12" spans="1:8" x14ac:dyDescent="0.25">
      <c r="A12" s="2" t="s">
        <v>1</v>
      </c>
      <c r="B12" s="2" t="s">
        <v>2</v>
      </c>
      <c r="C12" s="2" t="s">
        <v>3</v>
      </c>
    </row>
    <row r="13" spans="1:8" x14ac:dyDescent="0.25">
      <c r="A13" s="3">
        <v>0.14499999999999999</v>
      </c>
      <c r="B13" s="3">
        <v>4.0000000000000001E-3</v>
      </c>
      <c r="C13" s="4">
        <f>(A13-B13)/A13 *100</f>
        <v>97.241379310344826</v>
      </c>
    </row>
    <row r="14" spans="1:8" x14ac:dyDescent="0.25">
      <c r="A14" s="3">
        <v>0.13400000000000001</v>
      </c>
      <c r="B14" s="3">
        <v>3.0000000000000001E-3</v>
      </c>
      <c r="C14" s="4">
        <f t="shared" ref="C14:C15" si="1">(A14-B14)/A14 *100</f>
        <v>97.761194029850742</v>
      </c>
    </row>
    <row r="15" spans="1:8" x14ac:dyDescent="0.25">
      <c r="A15" s="3">
        <v>0.123</v>
      </c>
      <c r="B15" s="3">
        <v>5.0000000000000001E-3</v>
      </c>
      <c r="C15" s="4">
        <f t="shared" si="1"/>
        <v>95.934959349593498</v>
      </c>
    </row>
    <row r="16" spans="1:8" x14ac:dyDescent="0.25">
      <c r="B16" s="6" t="s">
        <v>4</v>
      </c>
      <c r="C16" s="5">
        <f>AVERAGE(C13:C15)</f>
        <v>96.979177563263022</v>
      </c>
    </row>
    <row r="17" spans="1:3" x14ac:dyDescent="0.25">
      <c r="B17" s="6" t="s">
        <v>5</v>
      </c>
      <c r="C17" s="5">
        <f>_xlfn.STDEV.P(C13:C15)</f>
        <v>0.76826453515835802</v>
      </c>
    </row>
    <row r="19" spans="1:3" x14ac:dyDescent="0.25">
      <c r="A19" s="7" t="s">
        <v>9</v>
      </c>
    </row>
    <row r="20" spans="1:3" ht="45" x14ac:dyDescent="0.25">
      <c r="A20" s="2" t="s">
        <v>1</v>
      </c>
      <c r="B20" s="2" t="s">
        <v>2</v>
      </c>
      <c r="C20" s="2" t="s">
        <v>3</v>
      </c>
    </row>
    <row r="21" spans="1:3" x14ac:dyDescent="0.25">
      <c r="A21" s="1">
        <v>2.8000000000000001E-2</v>
      </c>
      <c r="B21" s="1">
        <v>5.0000000000000001E-3</v>
      </c>
      <c r="C21" s="1">
        <f>(A21-B21)/A21 *100</f>
        <v>82.142857142857139</v>
      </c>
    </row>
    <row r="22" spans="1:3" x14ac:dyDescent="0.25">
      <c r="A22" s="1">
        <v>2.7E-2</v>
      </c>
      <c r="B22" s="1">
        <v>4.0000000000000001E-3</v>
      </c>
      <c r="C22" s="1">
        <f t="shared" ref="C22:C23" si="2">(A22-B22)/A22 *100</f>
        <v>85.18518518518519</v>
      </c>
    </row>
    <row r="23" spans="1:3" x14ac:dyDescent="0.25">
      <c r="A23" s="1">
        <v>2.7E-2</v>
      </c>
      <c r="B23" s="1">
        <v>4.0000000000000001E-3</v>
      </c>
      <c r="C23" s="1">
        <f t="shared" si="2"/>
        <v>85.18518518518519</v>
      </c>
    </row>
    <row r="24" spans="1:3" x14ac:dyDescent="0.25">
      <c r="B24" s="10" t="s">
        <v>4</v>
      </c>
      <c r="C24" s="1">
        <f>AVERAGE(C21:C23)</f>
        <v>84.171075837742507</v>
      </c>
    </row>
    <row r="25" spans="1:3" x14ac:dyDescent="0.25">
      <c r="B25" s="10" t="s">
        <v>5</v>
      </c>
      <c r="C25" s="1">
        <f>_xlfn.STDEV.P(C21:C23)</f>
        <v>1.4341671928827728</v>
      </c>
    </row>
    <row r="27" spans="1:3" x14ac:dyDescent="0.25">
      <c r="A27" s="7" t="s">
        <v>7</v>
      </c>
    </row>
    <row r="28" spans="1:3" x14ac:dyDescent="0.25">
      <c r="A28" s="2" t="s">
        <v>1</v>
      </c>
      <c r="B28" s="2" t="s">
        <v>2</v>
      </c>
      <c r="C28" s="2" t="s">
        <v>3</v>
      </c>
    </row>
    <row r="29" spans="1:3" x14ac:dyDescent="0.25">
      <c r="A29" s="1">
        <v>2.7E-2</v>
      </c>
      <c r="B29" s="1">
        <v>4.0000000000000001E-3</v>
      </c>
      <c r="C29" s="9">
        <f>(A29-B29)/A29 *100</f>
        <v>85.18518518518519</v>
      </c>
    </row>
    <row r="30" spans="1:3" x14ac:dyDescent="0.25">
      <c r="A30" s="1">
        <v>2.9000000000000001E-2</v>
      </c>
      <c r="B30" s="1">
        <v>3.0000000000000001E-3</v>
      </c>
      <c r="C30" s="9">
        <f t="shared" ref="C30:C31" si="3">(A30-B30)/A30 *100</f>
        <v>89.65517241379311</v>
      </c>
    </row>
    <row r="31" spans="1:3" x14ac:dyDescent="0.25">
      <c r="A31" s="1">
        <v>2.8000000000000001E-2</v>
      </c>
      <c r="B31" s="1">
        <v>4.0000000000000001E-3</v>
      </c>
      <c r="C31" s="9">
        <f t="shared" si="3"/>
        <v>85.714285714285708</v>
      </c>
    </row>
    <row r="32" spans="1:3" x14ac:dyDescent="0.25">
      <c r="B32" s="6" t="s">
        <v>4</v>
      </c>
      <c r="C32" s="9">
        <f>AVERAGE(C29:C31)</f>
        <v>86.851547771088008</v>
      </c>
    </row>
    <row r="33" spans="2:3" x14ac:dyDescent="0.25">
      <c r="B33" s="6" t="s">
        <v>5</v>
      </c>
      <c r="C33" s="9">
        <f>_xlfn.STDEV.P(C29:C31)</f>
        <v>1.9941949412166502</v>
      </c>
    </row>
  </sheetData>
  <mergeCells count="1">
    <mergeCell ref="G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2"/>
  <sheetViews>
    <sheetView workbookViewId="0">
      <selection activeCell="G4" sqref="G4:G9"/>
    </sheetView>
  </sheetViews>
  <sheetFormatPr defaultRowHeight="15" x14ac:dyDescent="0.25"/>
  <cols>
    <col min="1" max="1" width="10.5703125" customWidth="1"/>
    <col min="2" max="2" width="10.28515625" customWidth="1"/>
    <col min="3" max="3" width="11" customWidth="1"/>
    <col min="7" max="7" width="18.42578125" bestFit="1" customWidth="1"/>
    <col min="8" max="8" width="13.42578125" customWidth="1"/>
  </cols>
  <sheetData>
    <row r="2" spans="1:9" x14ac:dyDescent="0.25">
      <c r="A2" s="7" t="s">
        <v>8</v>
      </c>
    </row>
    <row r="3" spans="1:9" ht="45" x14ac:dyDescent="0.25">
      <c r="A3" s="11" t="s">
        <v>1</v>
      </c>
      <c r="B3" s="11" t="s">
        <v>2</v>
      </c>
      <c r="C3" s="11" t="s">
        <v>3</v>
      </c>
      <c r="H3" s="11" t="s">
        <v>3</v>
      </c>
      <c r="I3" s="12" t="s">
        <v>5</v>
      </c>
    </row>
    <row r="4" spans="1:9" x14ac:dyDescent="0.25">
      <c r="A4" s="1">
        <v>3.9E-2</v>
      </c>
      <c r="B4" s="1">
        <v>4.0000000000000001E-3</v>
      </c>
      <c r="C4" s="1">
        <f>(A4-B4)/A4 *100</f>
        <v>89.743589743589752</v>
      </c>
      <c r="G4" s="10" t="s">
        <v>10</v>
      </c>
      <c r="H4" s="45"/>
      <c r="I4" s="46"/>
    </row>
    <row r="5" spans="1:9" x14ac:dyDescent="0.25">
      <c r="A5" s="1">
        <v>4.2999999999999997E-2</v>
      </c>
      <c r="B5" s="1">
        <v>3.0000000000000001E-3</v>
      </c>
      <c r="C5" s="1">
        <f t="shared" ref="C5:C6" si="0">(A5-B5)/A5 *100</f>
        <v>93.023255813953483</v>
      </c>
      <c r="G5" s="1" t="s">
        <v>13</v>
      </c>
      <c r="H5" s="1">
        <v>89.954539917030544</v>
      </c>
      <c r="I5" s="1">
        <v>2.4240697296084375</v>
      </c>
    </row>
    <row r="6" spans="1:9" x14ac:dyDescent="0.25">
      <c r="A6" s="1">
        <v>3.1E-2</v>
      </c>
      <c r="B6" s="1">
        <v>4.0000000000000001E-3</v>
      </c>
      <c r="C6" s="1">
        <f t="shared" si="0"/>
        <v>87.096774193548384</v>
      </c>
      <c r="G6" s="1" t="s">
        <v>12</v>
      </c>
      <c r="H6" s="5">
        <v>94.139922978177154</v>
      </c>
      <c r="I6" s="5">
        <v>1.0358382604898713</v>
      </c>
    </row>
    <row r="7" spans="1:9" x14ac:dyDescent="0.25">
      <c r="B7" s="10" t="s">
        <v>4</v>
      </c>
      <c r="C7" s="1">
        <f>AVERAGE(C4:C6)</f>
        <v>89.954539917030544</v>
      </c>
      <c r="G7" s="10" t="s">
        <v>11</v>
      </c>
      <c r="H7" s="13"/>
      <c r="I7" s="14"/>
    </row>
    <row r="8" spans="1:9" x14ac:dyDescent="0.25">
      <c r="B8" s="10" t="s">
        <v>5</v>
      </c>
      <c r="C8" s="1">
        <f>_xlfn.STDEV.P(C4:C6)</f>
        <v>2.4240697296084375</v>
      </c>
      <c r="G8" s="1" t="s">
        <v>13</v>
      </c>
      <c r="H8" s="1">
        <v>82.155232155232156</v>
      </c>
      <c r="I8" s="1">
        <v>0.9224114302657197</v>
      </c>
    </row>
    <row r="9" spans="1:9" x14ac:dyDescent="0.25">
      <c r="G9" s="1" t="s">
        <v>12</v>
      </c>
      <c r="H9" s="9">
        <v>89.390024273745198</v>
      </c>
      <c r="I9" s="9">
        <v>1.0946664860888664</v>
      </c>
    </row>
    <row r="10" spans="1:9" x14ac:dyDescent="0.25">
      <c r="A10" s="7" t="s">
        <v>6</v>
      </c>
    </row>
    <row r="11" spans="1:9" ht="45" x14ac:dyDescent="0.25">
      <c r="A11" s="2" t="s">
        <v>1</v>
      </c>
      <c r="B11" s="2" t="s">
        <v>2</v>
      </c>
      <c r="C11" s="2" t="s">
        <v>3</v>
      </c>
    </row>
    <row r="12" spans="1:9" x14ac:dyDescent="0.25">
      <c r="A12" s="3">
        <v>0.04</v>
      </c>
      <c r="B12" s="3">
        <v>2E-3</v>
      </c>
      <c r="C12" s="4">
        <f>(A12-B12)/A12 *100</f>
        <v>95</v>
      </c>
    </row>
    <row r="13" spans="1:9" x14ac:dyDescent="0.25">
      <c r="A13" s="3">
        <v>4.1000000000000002E-2</v>
      </c>
      <c r="B13" s="3">
        <v>3.0000000000000001E-3</v>
      </c>
      <c r="C13" s="4">
        <f t="shared" ref="C13:C14" si="1">(A13-B13)/A13 *100</f>
        <v>92.682926829268283</v>
      </c>
    </row>
    <row r="14" spans="1:9" x14ac:dyDescent="0.25">
      <c r="A14" s="3">
        <v>3.7999999999999999E-2</v>
      </c>
      <c r="B14" s="3">
        <v>2E-3</v>
      </c>
      <c r="C14" s="4">
        <f t="shared" si="1"/>
        <v>94.73684210526315</v>
      </c>
    </row>
    <row r="15" spans="1:9" x14ac:dyDescent="0.25">
      <c r="B15" s="6" t="s">
        <v>4</v>
      </c>
      <c r="C15" s="5">
        <f>AVERAGE(C12:C14)</f>
        <v>94.139922978177154</v>
      </c>
    </row>
    <row r="16" spans="1:9" x14ac:dyDescent="0.25">
      <c r="B16" s="6" t="s">
        <v>5</v>
      </c>
      <c r="C16" s="5">
        <f>_xlfn.STDEV.P(C12:C14)</f>
        <v>1.0358382604898713</v>
      </c>
    </row>
    <row r="18" spans="1:3" x14ac:dyDescent="0.25">
      <c r="A18" s="7" t="s">
        <v>9</v>
      </c>
    </row>
    <row r="19" spans="1:3" ht="45" x14ac:dyDescent="0.25">
      <c r="A19" s="2" t="s">
        <v>1</v>
      </c>
      <c r="B19" s="2" t="s">
        <v>2</v>
      </c>
      <c r="C19" s="2" t="s">
        <v>3</v>
      </c>
    </row>
    <row r="20" spans="1:3" x14ac:dyDescent="0.25">
      <c r="A20" s="1">
        <v>3.9E-2</v>
      </c>
      <c r="B20" s="1">
        <v>7.0000000000000001E-3</v>
      </c>
      <c r="C20" s="1">
        <f>(A20-B20)/A20 *100</f>
        <v>82.051282051282044</v>
      </c>
    </row>
    <row r="21" spans="1:3" x14ac:dyDescent="0.25">
      <c r="A21" s="1">
        <v>4.2000000000000003E-2</v>
      </c>
      <c r="B21" s="1">
        <v>7.0000000000000001E-3</v>
      </c>
      <c r="C21" s="1">
        <f t="shared" ref="C21:C22" si="2">(A21-B21)/A21 *100</f>
        <v>83.333333333333343</v>
      </c>
    </row>
    <row r="22" spans="1:3" x14ac:dyDescent="0.25">
      <c r="A22" s="1">
        <v>3.6999999999999998E-2</v>
      </c>
      <c r="B22" s="1">
        <v>7.0000000000000001E-3</v>
      </c>
      <c r="C22" s="1">
        <f t="shared" si="2"/>
        <v>81.081081081081081</v>
      </c>
    </row>
    <row r="23" spans="1:3" x14ac:dyDescent="0.25">
      <c r="B23" s="10" t="s">
        <v>4</v>
      </c>
      <c r="C23" s="1">
        <f>AVERAGE(C20:C22)</f>
        <v>82.155232155232156</v>
      </c>
    </row>
    <row r="24" spans="1:3" x14ac:dyDescent="0.25">
      <c r="B24" s="10" t="s">
        <v>5</v>
      </c>
      <c r="C24" s="1">
        <f>_xlfn.STDEV.P(C20:C22)</f>
        <v>0.9224114302657197</v>
      </c>
    </row>
    <row r="26" spans="1:3" x14ac:dyDescent="0.25">
      <c r="A26" s="7" t="s">
        <v>7</v>
      </c>
    </row>
    <row r="27" spans="1:3" ht="45" x14ac:dyDescent="0.25">
      <c r="A27" s="2" t="s">
        <v>1</v>
      </c>
      <c r="B27" s="2" t="s">
        <v>2</v>
      </c>
      <c r="C27" s="2" t="s">
        <v>3</v>
      </c>
    </row>
    <row r="28" spans="1:3" x14ac:dyDescent="0.25">
      <c r="A28" s="1">
        <v>4.2999999999999997E-2</v>
      </c>
      <c r="B28" s="1">
        <v>5.0000000000000001E-3</v>
      </c>
      <c r="C28" s="9">
        <f>(A28-B28)/A28 *100</f>
        <v>88.372093023255815</v>
      </c>
    </row>
    <row r="29" spans="1:3" x14ac:dyDescent="0.25">
      <c r="A29" s="1">
        <v>4.4999999999999998E-2</v>
      </c>
      <c r="B29" s="1">
        <v>5.0000000000000001E-3</v>
      </c>
      <c r="C29" s="9">
        <f t="shared" ref="C29:C30" si="3">(A29-B29)/A29 *100</f>
        <v>88.8888888888889</v>
      </c>
    </row>
    <row r="30" spans="1:3" x14ac:dyDescent="0.25">
      <c r="A30" s="1">
        <v>4.3999999999999997E-2</v>
      </c>
      <c r="B30" s="1">
        <v>4.0000000000000001E-3</v>
      </c>
      <c r="C30" s="9">
        <f t="shared" si="3"/>
        <v>90.909090909090892</v>
      </c>
    </row>
    <row r="31" spans="1:3" x14ac:dyDescent="0.25">
      <c r="B31" s="6" t="s">
        <v>4</v>
      </c>
      <c r="C31" s="9">
        <f>AVERAGE(C28:C30)</f>
        <v>89.390024273745198</v>
      </c>
    </row>
    <row r="32" spans="1:3" x14ac:dyDescent="0.25">
      <c r="B32" s="6" t="s">
        <v>5</v>
      </c>
      <c r="C32" s="9">
        <f>_xlfn.STDEV.P(C28:C30)</f>
        <v>1.0946664860888664</v>
      </c>
    </row>
  </sheetData>
  <mergeCells count="1">
    <mergeCell ref="H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0"/>
  <sheetViews>
    <sheetView tabSelected="1" workbookViewId="0">
      <selection activeCell="F5" sqref="F5:F8"/>
    </sheetView>
  </sheetViews>
  <sheetFormatPr defaultRowHeight="15" x14ac:dyDescent="0.25"/>
  <cols>
    <col min="2" max="2" width="17.85546875" customWidth="1"/>
  </cols>
  <sheetData>
    <row r="2" spans="2:19" x14ac:dyDescent="0.25">
      <c r="B2" s="1"/>
      <c r="C2" s="47" t="s">
        <v>16</v>
      </c>
      <c r="D2" s="48"/>
      <c r="E2" s="48"/>
      <c r="F2" s="48"/>
      <c r="G2" s="49"/>
    </row>
    <row r="3" spans="2:19" x14ac:dyDescent="0.25">
      <c r="B3" s="1"/>
      <c r="C3" s="1">
        <v>1</v>
      </c>
      <c r="D3" s="1">
        <v>2</v>
      </c>
      <c r="E3" s="1">
        <v>3</v>
      </c>
      <c r="F3" s="1" t="s">
        <v>15</v>
      </c>
      <c r="G3" s="1" t="s">
        <v>5</v>
      </c>
      <c r="J3" s="51" t="s">
        <v>17</v>
      </c>
      <c r="K3" s="51"/>
      <c r="L3" s="51"/>
      <c r="M3" s="51"/>
      <c r="N3" s="51"/>
      <c r="O3" s="51"/>
      <c r="P3" s="51"/>
      <c r="Q3" s="15"/>
    </row>
    <row r="4" spans="2:19" x14ac:dyDescent="0.25">
      <c r="B4" s="10" t="s">
        <v>10</v>
      </c>
      <c r="C4" s="45"/>
      <c r="D4" s="50"/>
      <c r="E4" s="50"/>
      <c r="F4" s="50"/>
      <c r="G4" s="46"/>
      <c r="J4" s="52" t="s">
        <v>36</v>
      </c>
      <c r="K4" s="52" t="s">
        <v>18</v>
      </c>
      <c r="L4" s="53"/>
      <c r="M4" s="53"/>
      <c r="N4" s="53"/>
      <c r="O4" s="53"/>
      <c r="P4" s="53"/>
      <c r="Q4" s="15"/>
    </row>
    <row r="5" spans="2:19" x14ac:dyDescent="0.25">
      <c r="B5" t="s">
        <v>40</v>
      </c>
      <c r="C5" s="1">
        <v>94.507051943584443</v>
      </c>
      <c r="D5" s="1">
        <v>94.337873545599209</v>
      </c>
      <c r="E5" s="1">
        <v>89.954539917030544</v>
      </c>
      <c r="F5" s="1">
        <f>AVERAGE(C5:E5)</f>
        <v>92.933155135404732</v>
      </c>
      <c r="G5" s="1">
        <f>_xlfn.STDEV.P(C5:E5)</f>
        <v>2.1073311394484961</v>
      </c>
      <c r="J5" s="52" t="s">
        <v>19</v>
      </c>
      <c r="K5" s="53"/>
      <c r="L5" s="53"/>
      <c r="M5" s="53"/>
      <c r="N5" s="53"/>
      <c r="O5" s="53"/>
      <c r="P5" s="53"/>
      <c r="Q5" s="15"/>
    </row>
    <row r="6" spans="2:19" x14ac:dyDescent="0.25">
      <c r="B6" t="s">
        <v>39</v>
      </c>
      <c r="C6" s="1">
        <v>88.433333333333337</v>
      </c>
      <c r="D6" s="1">
        <v>96.979177563263022</v>
      </c>
      <c r="E6" s="5">
        <v>94.139922978177154</v>
      </c>
      <c r="F6" s="1">
        <f>AVERAGE(C6:E6)</f>
        <v>93.1841446249245</v>
      </c>
      <c r="G6" s="1">
        <f t="shared" ref="G6:G8" si="0">_xlfn.STDEV.P(C6:E6)</f>
        <v>3.5536833094659572</v>
      </c>
      <c r="J6" s="54" t="s">
        <v>20</v>
      </c>
      <c r="K6" s="54"/>
      <c r="L6" s="56" t="s">
        <v>21</v>
      </c>
      <c r="M6" s="58" t="s">
        <v>22</v>
      </c>
      <c r="N6" s="58" t="s">
        <v>23</v>
      </c>
      <c r="O6" s="58" t="s">
        <v>24</v>
      </c>
      <c r="P6" s="60"/>
      <c r="Q6" s="15"/>
    </row>
    <row r="7" spans="2:19" ht="24.75" x14ac:dyDescent="0.25">
      <c r="B7" t="s">
        <v>40</v>
      </c>
      <c r="C7" s="1">
        <v>83.564132344620148</v>
      </c>
      <c r="D7" s="1">
        <v>84.171075837742507</v>
      </c>
      <c r="E7" s="1">
        <v>82.155232155232156</v>
      </c>
      <c r="F7" s="1">
        <f>AVERAGE(C7:E7)</f>
        <v>83.296813445864942</v>
      </c>
      <c r="G7" s="1">
        <f t="shared" si="0"/>
        <v>0.84439366147273476</v>
      </c>
      <c r="J7" s="55"/>
      <c r="K7" s="55"/>
      <c r="L7" s="57"/>
      <c r="M7" s="59"/>
      <c r="N7" s="59"/>
      <c r="O7" s="16" t="s">
        <v>25</v>
      </c>
      <c r="P7" s="17" t="s">
        <v>26</v>
      </c>
      <c r="Q7" s="15"/>
      <c r="S7" s="1">
        <v>94.507051943584443</v>
      </c>
    </row>
    <row r="8" spans="2:19" ht="24" x14ac:dyDescent="0.25">
      <c r="B8" t="s">
        <v>39</v>
      </c>
      <c r="C8" s="1">
        <v>86.913743011303993</v>
      </c>
      <c r="D8" s="1">
        <v>86.851547771088008</v>
      </c>
      <c r="E8" s="9">
        <v>89.390024273745198</v>
      </c>
      <c r="F8" s="1">
        <f>AVERAGE(C8:E8)</f>
        <v>87.718438352045737</v>
      </c>
      <c r="G8" s="1">
        <f t="shared" si="0"/>
        <v>1.1822624305949077</v>
      </c>
      <c r="J8" s="61" t="s">
        <v>27</v>
      </c>
      <c r="K8" s="18" t="s">
        <v>28</v>
      </c>
      <c r="L8" s="19" t="s">
        <v>32</v>
      </c>
      <c r="M8" s="20">
        <v>2.1897617309083488</v>
      </c>
      <c r="N8" s="21">
        <v>9.8221123416486478E-3</v>
      </c>
      <c r="O8" s="22">
        <v>-16.648729559020996</v>
      </c>
      <c r="P8" s="23">
        <v>-2.6239538209789925</v>
      </c>
      <c r="Q8" s="15" t="s">
        <v>37</v>
      </c>
      <c r="S8" s="1">
        <v>94.337873545599209</v>
      </c>
    </row>
    <row r="9" spans="2:19" ht="24" x14ac:dyDescent="0.25">
      <c r="J9" s="62"/>
      <c r="K9" s="24" t="s">
        <v>29</v>
      </c>
      <c r="L9" s="25">
        <v>-4.4216168133333298</v>
      </c>
      <c r="M9" s="26">
        <v>2.1897617309083488</v>
      </c>
      <c r="N9" s="27">
        <v>0.25755621264547179</v>
      </c>
      <c r="O9" s="28">
        <v>-11.434004682354331</v>
      </c>
      <c r="P9" s="29">
        <v>2.5907710556876724</v>
      </c>
      <c r="Q9" s="15"/>
      <c r="S9" s="1">
        <v>89.954539917030544</v>
      </c>
    </row>
    <row r="10" spans="2:19" ht="24" x14ac:dyDescent="0.25">
      <c r="J10" s="63"/>
      <c r="K10" s="30" t="s">
        <v>30</v>
      </c>
      <c r="L10" s="31" t="s">
        <v>33</v>
      </c>
      <c r="M10" s="32">
        <v>2.1897617309083488</v>
      </c>
      <c r="N10" s="33">
        <v>8.4749592591454315E-3</v>
      </c>
      <c r="O10" s="34">
        <v>-16.899718052354334</v>
      </c>
      <c r="P10" s="35">
        <v>-2.8749423143123307</v>
      </c>
      <c r="Q10" s="15" t="s">
        <v>38</v>
      </c>
      <c r="S10" s="1">
        <v>88.433333333333337</v>
      </c>
    </row>
    <row r="11" spans="2:19" ht="24" x14ac:dyDescent="0.25">
      <c r="J11" s="63" t="s">
        <v>28</v>
      </c>
      <c r="K11" s="24" t="s">
        <v>27</v>
      </c>
      <c r="L11" s="36" t="s">
        <v>34</v>
      </c>
      <c r="M11" s="26">
        <v>2.1897617309083488</v>
      </c>
      <c r="N11" s="27">
        <v>9.8221123416486478E-3</v>
      </c>
      <c r="O11" s="28">
        <v>2.6239538209789925</v>
      </c>
      <c r="P11" s="29">
        <v>16.648729559020996</v>
      </c>
      <c r="Q11" s="15" t="s">
        <v>37</v>
      </c>
      <c r="S11" s="1">
        <v>96.979177563263022</v>
      </c>
    </row>
    <row r="12" spans="2:19" ht="24" x14ac:dyDescent="0.25">
      <c r="J12" s="62"/>
      <c r="K12" s="24" t="s">
        <v>29</v>
      </c>
      <c r="L12" s="25">
        <v>5.214724876666665</v>
      </c>
      <c r="M12" s="26">
        <v>2.1897617309083488</v>
      </c>
      <c r="N12" s="27">
        <v>0.15840095390740683</v>
      </c>
      <c r="O12" s="28">
        <v>-1.7976629923543372</v>
      </c>
      <c r="P12" s="29">
        <v>12.227112745687666</v>
      </c>
      <c r="Q12" s="15"/>
      <c r="S12" s="5">
        <v>94.139922978177154</v>
      </c>
    </row>
    <row r="13" spans="2:19" ht="24" x14ac:dyDescent="0.25">
      <c r="J13" s="63"/>
      <c r="K13" s="30" t="s">
        <v>30</v>
      </c>
      <c r="L13" s="37">
        <v>-0.25098849333333817</v>
      </c>
      <c r="M13" s="32">
        <v>2.1897617309083488</v>
      </c>
      <c r="N13" s="33">
        <v>0.99941419379181751</v>
      </c>
      <c r="O13" s="34">
        <v>-7.2633763623543404</v>
      </c>
      <c r="P13" s="35">
        <v>6.761399375687664</v>
      </c>
      <c r="Q13" s="15"/>
      <c r="S13" s="1">
        <v>83.564132344620148</v>
      </c>
    </row>
    <row r="14" spans="2:19" ht="24" x14ac:dyDescent="0.25">
      <c r="J14" s="63" t="s">
        <v>29</v>
      </c>
      <c r="K14" s="24" t="s">
        <v>27</v>
      </c>
      <c r="L14" s="25">
        <v>4.4216168133333298</v>
      </c>
      <c r="M14" s="26">
        <v>2.1897617309083488</v>
      </c>
      <c r="N14" s="27">
        <v>0.25755621264547179</v>
      </c>
      <c r="O14" s="28">
        <v>-2.5907710556876724</v>
      </c>
      <c r="P14" s="29">
        <v>11.434004682354331</v>
      </c>
      <c r="Q14" s="15"/>
      <c r="S14" s="1">
        <v>84.171075837742507</v>
      </c>
    </row>
    <row r="15" spans="2:19" ht="24" x14ac:dyDescent="0.25">
      <c r="J15" s="62"/>
      <c r="K15" s="24" t="s">
        <v>28</v>
      </c>
      <c r="L15" s="25">
        <v>-5.214724876666665</v>
      </c>
      <c r="M15" s="26">
        <v>2.1897617309083488</v>
      </c>
      <c r="N15" s="27">
        <v>0.15840095390740683</v>
      </c>
      <c r="O15" s="28">
        <v>-12.227112745687666</v>
      </c>
      <c r="P15" s="29">
        <v>1.7976629923543372</v>
      </c>
      <c r="Q15" s="15"/>
      <c r="S15" s="1">
        <v>82.155232155232156</v>
      </c>
    </row>
    <row r="16" spans="2:19" ht="24" x14ac:dyDescent="0.25">
      <c r="J16" s="63"/>
      <c r="K16" s="30" t="s">
        <v>30</v>
      </c>
      <c r="L16" s="37">
        <v>-5.4657133700000031</v>
      </c>
      <c r="M16" s="32">
        <v>2.1897617309083488</v>
      </c>
      <c r="N16" s="33">
        <v>0.13516067647768226</v>
      </c>
      <c r="O16" s="34">
        <v>-12.478101239021004</v>
      </c>
      <c r="P16" s="35">
        <v>1.5466744990209991</v>
      </c>
      <c r="Q16" s="15"/>
      <c r="S16" s="1">
        <v>86.913743011303993</v>
      </c>
    </row>
    <row r="17" spans="10:19" ht="24" x14ac:dyDescent="0.25">
      <c r="J17" s="63" t="s">
        <v>30</v>
      </c>
      <c r="K17" s="24" t="s">
        <v>27</v>
      </c>
      <c r="L17" s="36" t="s">
        <v>35</v>
      </c>
      <c r="M17" s="26">
        <v>2.1897617309083488</v>
      </c>
      <c r="N17" s="27">
        <v>8.4749592591454315E-3</v>
      </c>
      <c r="O17" s="28">
        <v>2.8749423143123307</v>
      </c>
      <c r="P17" s="29">
        <v>16.899718052354334</v>
      </c>
      <c r="Q17" s="15" t="s">
        <v>38</v>
      </c>
      <c r="S17" s="1">
        <v>86.851547771088008</v>
      </c>
    </row>
    <row r="18" spans="10:19" ht="24" x14ac:dyDescent="0.25">
      <c r="J18" s="62"/>
      <c r="K18" s="24" t="s">
        <v>28</v>
      </c>
      <c r="L18" s="25">
        <v>0.25098849333333817</v>
      </c>
      <c r="M18" s="26">
        <v>2.1897617309083488</v>
      </c>
      <c r="N18" s="27">
        <v>0.99941419379181751</v>
      </c>
      <c r="O18" s="28">
        <v>-6.761399375687664</v>
      </c>
      <c r="P18" s="29">
        <v>7.2633763623543404</v>
      </c>
      <c r="Q18" s="15"/>
      <c r="S18" s="9">
        <v>89.390024273745198</v>
      </c>
    </row>
    <row r="19" spans="10:19" ht="24" x14ac:dyDescent="0.25">
      <c r="J19" s="64"/>
      <c r="K19" s="38" t="s">
        <v>29</v>
      </c>
      <c r="L19" s="39">
        <v>5.4657133700000031</v>
      </c>
      <c r="M19" s="40">
        <v>2.1897617309083488</v>
      </c>
      <c r="N19" s="41">
        <v>0.13516067647768226</v>
      </c>
      <c r="O19" s="42">
        <v>-1.5466744990209991</v>
      </c>
      <c r="P19" s="43">
        <v>12.478101239021004</v>
      </c>
      <c r="Q19" s="15"/>
    </row>
    <row r="20" spans="10:19" x14ac:dyDescent="0.25">
      <c r="J20" s="65" t="s">
        <v>31</v>
      </c>
      <c r="K20" s="65"/>
      <c r="L20" s="65"/>
      <c r="M20" s="65"/>
      <c r="N20" s="65"/>
      <c r="O20" s="65"/>
      <c r="P20" s="65"/>
      <c r="Q20" s="15"/>
    </row>
  </sheetData>
  <mergeCells count="15">
    <mergeCell ref="J8:J10"/>
    <mergeCell ref="J11:J13"/>
    <mergeCell ref="J14:J16"/>
    <mergeCell ref="J17:J19"/>
    <mergeCell ref="J20:P20"/>
    <mergeCell ref="C2:G2"/>
    <mergeCell ref="C4:G4"/>
    <mergeCell ref="J3:P3"/>
    <mergeCell ref="J4:P4"/>
    <mergeCell ref="J5:P5"/>
    <mergeCell ref="J6:K7"/>
    <mergeCell ref="L6:L7"/>
    <mergeCell ref="M6:M7"/>
    <mergeCell ref="N6:N7"/>
    <mergeCell ref="O6:P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1st repeat</vt:lpstr>
      <vt:lpstr>2nd repeat</vt:lpstr>
      <vt:lpstr>3rd repeat </vt:lpstr>
      <vt:lpstr>Combined </vt:lpstr>
    </vt:vector>
  </TitlesOfParts>
  <Company>The University of Liverpool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Duffy, Georgia [eia15gd]</dc:creator>
  <cp:lastModifiedBy>Duffy, Georgia [eia15gd]</cp:lastModifiedBy>
  <dcterms:created xsi:type="dcterms:W3CDTF">2019-02-19T11:23:10Z</dcterms:created>
  <dcterms:modified xsi:type="dcterms:W3CDTF">2019-07-15T10:50:10Z</dcterms:modified>
</cp:coreProperties>
</file>